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GERENCIA\FINANCEIRO - ADM\ORÇAMENTO 2025\"/>
    </mc:Choice>
  </mc:AlternateContent>
  <xr:revisionPtr revIDLastSave="0" documentId="13_ncr:1_{B0C4D16A-7ABA-44F1-9367-8ECD54386A6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sumo" sheetId="3" r:id="rId1"/>
    <sheet name="Budget" sheetId="1" r:id="rId2"/>
    <sheet name="Investimentos 2026 - ok" sheetId="1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" i="3" l="1"/>
  <c r="G10" i="3" l="1"/>
  <c r="F14" i="3"/>
  <c r="C14" i="3"/>
  <c r="C13" i="3" l="1"/>
  <c r="C19" i="3"/>
  <c r="H19" i="3" s="1"/>
  <c r="C15" i="3"/>
  <c r="C17" i="3"/>
  <c r="G11" i="3" l="1"/>
  <c r="F17" i="3"/>
  <c r="G8" i="3"/>
  <c r="G9" i="3"/>
  <c r="D8" i="3"/>
  <c r="I4" i="3" l="1"/>
  <c r="C20" i="3"/>
  <c r="H20" i="3" s="1"/>
  <c r="D7" i="3" l="1"/>
  <c r="F16" i="3"/>
  <c r="F15" i="3" l="1"/>
  <c r="G7" i="3"/>
  <c r="F13" i="3" l="1"/>
  <c r="H14" i="3" l="1"/>
  <c r="H16" i="3" l="1"/>
  <c r="F6" i="3" l="1"/>
  <c r="H13" i="3" l="1"/>
  <c r="C6" i="3" l="1"/>
  <c r="B10" i="3" l="1"/>
  <c r="H17" i="3"/>
  <c r="H6" i="3" l="1"/>
  <c r="F4" i="3" l="1"/>
  <c r="C4" i="3" l="1"/>
  <c r="H4" i="3" s="1"/>
  <c r="J4" i="3" s="1"/>
  <c r="H1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YCSA</author>
    <author>Ricardo Barbosa</author>
    <author>Marcos</author>
  </authors>
  <commentList>
    <comment ref="C9" authorId="0" shapeId="0" xr:uid="{FE2B1CC9-934E-48A1-8C60-3862278FDA46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CONFORME PLANILHA MENSALIDADES</t>
        </r>
      </text>
    </comment>
    <comment ref="D9" authorId="0" shapeId="0" xr:uid="{18FF5543-2E9C-4B47-BE9F-F2A10A60FF80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CONFORME PLANILHA MENSALIDADES</t>
        </r>
      </text>
    </comment>
    <comment ref="D12" authorId="1" shapeId="0" xr:uid="{EBD972FA-D4D2-4195-B809-BC53D5D07C4E}">
      <text>
        <r>
          <rPr>
            <sz val="9"/>
            <color indexed="81"/>
            <rFont val="Segoe UI"/>
            <family val="2"/>
          </rPr>
          <t xml:space="preserve">Ref fev a out/25 ( 9 meses) ajustado para 12 meses 
</t>
        </r>
      </text>
    </comment>
    <comment ref="D13" authorId="1" shapeId="0" xr:uid="{C4DF4C69-ECDE-4026-A2C9-5883464DAC08}">
      <text>
        <r>
          <rPr>
            <sz val="9"/>
            <color indexed="81"/>
            <rFont val="Segoe UI"/>
            <family val="2"/>
          </rPr>
          <t xml:space="preserve">Valor últimos 12 meses
</t>
        </r>
      </text>
    </comment>
    <comment ref="D14" authorId="1" shapeId="0" xr:uid="{282F8EB8-6A3C-44AA-9F68-C0DD780FB58C}">
      <text>
        <r>
          <rPr>
            <sz val="9"/>
            <color indexed="81"/>
            <rFont val="Segoe UI"/>
            <family val="2"/>
          </rPr>
          <t xml:space="preserve">Valor últimos 12 meses
</t>
        </r>
      </text>
    </comment>
    <comment ref="C15" authorId="0" shapeId="0" xr:uid="{4130F989-E193-4113-8685-7B41A2A62584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não é uma receita mensal. O Sr. Hans faz dois pagamentos anuais ref. primeiro semestre e segundo semestre. Considerei 4.965,00 que foi o equivalente ao total recebido em 2024 + o reajuste de 4,5%
</t>
        </r>
      </text>
    </comment>
    <comment ref="D15" authorId="0" shapeId="0" xr:uid="{36467E6E-6E0B-4CA6-B988-11A38D272EA9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não é uma receita mensal. O Sr. Hans faz dois pagamentos anuais ref. primeiro semestre e segundo semestre. Considerei 4.965,00 que foi o equivalente ao total recebido em 2024 + o reajuste de 4,5%
</t>
        </r>
      </text>
    </comment>
    <comment ref="D16" authorId="1" shapeId="0" xr:uid="{29A70140-F7D1-4280-85C0-44FACD553D89}">
      <text>
        <r>
          <rPr>
            <sz val="9"/>
            <color indexed="81"/>
            <rFont val="Segoe UI"/>
            <family val="2"/>
          </rPr>
          <t xml:space="preserve">10 aluguéis de R$ 10.000,00
</t>
        </r>
      </text>
    </comment>
    <comment ref="C17" authorId="0" shapeId="0" xr:uid="{871B7B18-7F9A-40CF-BEC3-47B9607C1085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Esse não é o patrocinio da FEVESP. Coloquei um valor x, por favor, vejam se querem manter ou eliminar essa possibilidade</t>
        </r>
      </text>
    </comment>
    <comment ref="D17" authorId="0" shapeId="0" xr:uid="{C6E77F94-7D64-4895-A7BA-7A6A73F5426F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Patrocínio sem incluir Lei do Incentivo, CBC e Fevesp
</t>
        </r>
      </text>
    </comment>
    <comment ref="D19" authorId="1" shapeId="0" xr:uid="{65CC152A-E1E3-4C6A-B2CF-A0387EA4F52D}">
      <text>
        <r>
          <rPr>
            <sz val="9"/>
            <color indexed="81"/>
            <rFont val="Segoe UI"/>
            <family val="2"/>
          </rPr>
          <t xml:space="preserve">Valor últimos 12 meses
</t>
        </r>
      </text>
    </comment>
    <comment ref="D21" authorId="1" shapeId="0" xr:uid="{593C4869-30B5-4B4B-9812-84A64B5B990B}">
      <text>
        <r>
          <rPr>
            <sz val="9"/>
            <color indexed="81"/>
            <rFont val="Segoe UI"/>
            <family val="2"/>
          </rPr>
          <t xml:space="preserve">Valor últimos 12 meses 
</t>
        </r>
      </text>
    </comment>
    <comment ref="C23" authorId="0" shapeId="0" xr:uid="{D8993616-1BD1-445A-9ABC-C112069E3A9D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considerei o que foi realizado até set/24 + o que foi realizado em nov/dez 23 + reajuste
</t>
        </r>
      </text>
    </comment>
    <comment ref="C27" authorId="0" shapeId="0" xr:uid="{9E2249F4-CF2C-40A2-88A7-6B4164B4CC4B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VIDE PLANILHA MENSALIDADES</t>
        </r>
      </text>
    </comment>
    <comment ref="D27" authorId="0" shapeId="0" xr:uid="{A73C474F-2B42-45DE-87B4-6DA1D9A4AA63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VIDE PLANILHA MENSALIDADES</t>
        </r>
      </text>
    </comment>
    <comment ref="C28" authorId="0" shapeId="0" xr:uid="{924DC1BB-4A78-4223-AA26-E10F68097A26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VIDE PLANILHA MENSALIDADES</t>
        </r>
      </text>
    </comment>
    <comment ref="D28" authorId="0" shapeId="0" xr:uid="{4133EE70-D6EE-4F3D-8D9A-B16B4A8CDEF7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VIDE PLANILHA MENSALIDADES</t>
        </r>
      </text>
    </comment>
    <comment ref="D29" authorId="1" shapeId="0" xr:uid="{C42BE0F4-1D98-4E8B-9D34-0483083066D0}">
      <text>
        <r>
          <rPr>
            <sz val="9"/>
            <color indexed="81"/>
            <rFont val="Segoe UI"/>
            <family val="2"/>
          </rPr>
          <t xml:space="preserve">Aluguel alojamento e apastamentos + 60k de taxa de gramado
</t>
        </r>
      </text>
    </comment>
    <comment ref="C30" authorId="0" shapeId="0" xr:uid="{D683648F-9EF4-4C23-B0F9-04BBC6FB8574}">
      <text>
        <r>
          <rPr>
            <b/>
            <sz val="9"/>
            <color indexed="81"/>
            <rFont val="Segoe UI"/>
            <family val="2"/>
          </rPr>
          <t>VENDA TSUNAMI E BRISA</t>
        </r>
      </text>
    </comment>
    <comment ref="D30" authorId="1" shapeId="0" xr:uid="{3548A76C-2F69-4514-9878-6687296E27F4}">
      <text>
        <r>
          <rPr>
            <sz val="9"/>
            <color indexed="81"/>
            <rFont val="Segoe UI"/>
            <family val="2"/>
          </rPr>
          <t xml:space="preserve">TSUNAMI 
</t>
        </r>
      </text>
    </comment>
    <comment ref="E30" authorId="1" shapeId="0" xr:uid="{4367A5DF-B5B0-49F2-A2DE-781424F5CE5C}">
      <text>
        <r>
          <rPr>
            <b/>
            <sz val="9"/>
            <color indexed="81"/>
            <rFont val="Segoe UI"/>
            <family val="2"/>
          </rPr>
          <t xml:space="preserve">Vanda Tsunami </t>
        </r>
      </text>
    </comment>
    <comment ref="E33" authorId="1" shapeId="0" xr:uid="{F43855E5-F970-48C0-AA68-7D8BD483EE6D}">
      <text>
        <r>
          <rPr>
            <sz val="9"/>
            <color indexed="81"/>
            <rFont val="Segoe UI"/>
            <family val="2"/>
          </rPr>
          <t xml:space="preserve">Sugerido um déficit anual entre a receita de inscrições de regatas e estas duas linhas de roxo. 
</t>
        </r>
      </text>
    </comment>
    <comment ref="C34" authorId="0" shapeId="0" xr:uid="{56B33CDF-7D57-4A6F-90EC-6C6FED81F42C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usamos a média de 2023 pois esse ano foi atipico</t>
        </r>
      </text>
    </comment>
    <comment ref="C36" authorId="0" shapeId="0" xr:uid="{531CB628-DCED-445A-96A4-DA32FF03150A}">
      <text>
        <r>
          <rPr>
            <b/>
            <sz val="9"/>
            <color indexed="81"/>
            <rFont val="Segoe UI"/>
            <family val="2"/>
          </rPr>
          <t>anualizado com base em 2024 e projeção de nr de velejadores para 2025 + reajuste - 4 meses de Lei do Incentivo. 36 velejadores x R$ 950,00 (36 barcos)</t>
        </r>
      </text>
    </comment>
    <comment ref="C37" authorId="0" shapeId="0" xr:uid="{EEC2E5C6-B2E7-447F-AEF8-46105F15E232}">
      <text>
        <r>
          <rPr>
            <b/>
            <sz val="9"/>
            <color indexed="81"/>
            <rFont val="Segoe UI"/>
            <family val="2"/>
          </rPr>
          <t>anualizado com base em 2024 e projeção de nr de velejadores para 2025 + reajuste - 4 meses de Lei do Incentivo. 22 velejadores x R$ 650,00 (22
 barcos)</t>
        </r>
      </text>
    </comment>
    <comment ref="C38" authorId="0" shapeId="0" xr:uid="{07A0086C-12C3-4B34-9020-F92D43BBC979}">
      <text>
        <r>
          <rPr>
            <b/>
            <sz val="9"/>
            <color indexed="81"/>
            <rFont val="Segoe UI"/>
            <family val="2"/>
          </rPr>
          <t>anualizado com base em 2024 e projeção de nr de velejadores para 2025 + reajuste - 4 meses de Lei do Incentivo. 6 velejadores x R$ 800,00 ( 3 barcos)</t>
        </r>
      </text>
    </comment>
    <comment ref="C40" authorId="0" shapeId="0" xr:uid="{37BB3228-3626-4CF1-85EA-CBFE6F749E9B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CONSIDERADO O VALOR RECEBIDO COM A VENDA DE CANECAS + REAJUSTE
</t>
        </r>
      </text>
    </comment>
    <comment ref="D40" authorId="0" shapeId="0" xr:uid="{63E6575C-7BD0-46EE-87BF-516C4DA46A40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CONSIDERADO O VALOR RECEBIDO COM A VENDA DE CANECAS + REAJUSTE
</t>
        </r>
      </text>
    </comment>
    <comment ref="C41" authorId="0" shapeId="0" xr:uid="{FCBA685F-ACDA-47C4-A397-81F4EB97D970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SE CONSIDERARMOS O VALOR ARRECADADO ESSE ANO + REAJUSTE O CORRETO 12.481,22. PORÉM EM 2023 A RECEITA FOI DE 27.195,21. CONSIDEREI QUE EM 2025 VAMOS RECUPERAR AS PERDAS QUE TIVEMOS COM A FALTA DE UM MARKETING ATIVO E QUE A FESTA VAI VOLTAR AOS PATAMARES ANTIGOS EM TERMOS DE CONVITES VENDIDOS
COLOQUEI UM VALOR CONSERVADOR - NÃO TÃO BOM COMO NOS ANOS ANTERIORES PORÉM NÃO TÃO BAIXO COMO ESSE ANO</t>
        </r>
      </text>
    </comment>
    <comment ref="D41" authorId="0" shapeId="0" xr:uid="{C0068083-B0B4-4795-BB5E-3E20246F367E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SE CONSIDERARMOS O VALOR ARRECADADO ESSE ANO + REAJUSTE O CORRETO 12.481,22. PORÉM EM 2023 A RECEITA FOI DE 27.195,21. CONSIDEREI QUE EM 2025 VAMOS RECUPERAR AS PERDAS QUE TIVEMOS COM A FALTA DE UM MARKETING ATIVO E QUE A FESTA VAI VOLTAR AOS PATAMARES ANTIGOS EM TERMOS DE CONVITES VENDIDOS
COLOQUEI UM VALOR CONSERVADOR - NÃO TÃO BOM COMO NOS ANOS ANTERIORES PORÉM NÃO TÃO BAIXO COMO ESSE ANO</t>
        </r>
      </text>
    </comment>
    <comment ref="C42" authorId="0" shapeId="0" xr:uid="{6BAF84FF-8DBA-4222-9C8F-6C3D298100E8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CONSIDERADO O VALOR REALIZADO EM 2024 + REAJUSTE
</t>
        </r>
      </text>
    </comment>
    <comment ref="D42" authorId="0" shapeId="0" xr:uid="{C61DC713-C5E8-4D1B-A27A-9C1FDAE7A556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CONSIDERADO O VALOR REALIZADO EM 2024 + REAJUSTE
</t>
        </r>
      </text>
    </comment>
    <comment ref="C43" authorId="0" shapeId="0" xr:uid="{DE927374-2EE8-436E-B5CA-8DE7992914D6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CONSIDERADO O VALOR DA MESA DO EXPOSITOR 2024 + REAJUSTE </t>
        </r>
      </text>
    </comment>
    <comment ref="D43" authorId="0" shapeId="0" xr:uid="{35FD988A-85DA-413F-96A6-C80B2E2F79FB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CONSIDERADO O VALOR DA MESA DO EXPOSITOR 2024 + REAJUSTE </t>
        </r>
      </text>
    </comment>
    <comment ref="C45" authorId="0" shapeId="0" xr:uid="{7350E900-03BC-4BF9-A6C6-979ED2BEC673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2 colaboradores com ajuda do CBC para pagar salários</t>
        </r>
      </text>
    </comment>
    <comment ref="D45" authorId="0" shapeId="0" xr:uid="{82B2DB0C-C47F-4CD5-AE58-355892F68D7B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2 colaboradores com ajuda do CBC para pagar salários. 
1 ADM 12 parcelas de R$ 4500,00 
1 Técnico Escola de Vela 12 parcelas de R$ 4800,00</t>
        </r>
      </text>
    </comment>
    <comment ref="E45" authorId="1" shapeId="0" xr:uid="{CB1C2AAE-FFA0-496C-93B9-E126079E3ABC}">
      <text>
        <r>
          <rPr>
            <sz val="9"/>
            <color indexed="81"/>
            <rFont val="Segoe UI"/>
            <family val="2"/>
          </rPr>
          <t xml:space="preserve">Único Projeto que diminiu os custos, portanto está sendo considerado como uma receita. 
</t>
        </r>
      </text>
    </comment>
    <comment ref="C52" authorId="0" shapeId="0" xr:uid="{75787420-139E-4319-A246-B131F26DB822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vida aba planilha folha</t>
        </r>
      </text>
    </comment>
    <comment ref="D52" authorId="0" shapeId="0" xr:uid="{AC611334-5834-42B6-A548-86215AEF29BA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vida aba planilha folha</t>
        </r>
      </text>
    </comment>
    <comment ref="C54" authorId="0" shapeId="0" xr:uid="{D473C836-0AD2-46A5-9C3D-D8C75C5DA5D8}">
      <text>
        <r>
          <rPr>
            <b/>
            <sz val="9"/>
            <color indexed="81"/>
            <rFont val="Segoe UI"/>
            <family val="2"/>
          </rPr>
          <t>YCSA:
conforme folha set. Lembrando que o CBC não cobre encargos, então o valor estimado é dos encargos sobre o valor total da folha (sem o desconto dos 4 mil por mês do CBC). Considerado 34,5% de encargos mensais</t>
        </r>
      </text>
    </comment>
    <comment ref="D54" authorId="0" shapeId="0" xr:uid="{A97FBB29-ECE1-415E-8587-A7C15059038C}">
      <text>
        <r>
          <rPr>
            <b/>
            <sz val="9"/>
            <color indexed="81"/>
            <rFont val="Segoe UI"/>
            <family val="2"/>
          </rPr>
          <t>YCSA:
conforme folha set. Lembrando que o CBC não cobre encargos, então o valor estimado é dos encargos sobre o valor total da folha (sem o desconto dos 4 mil por mês do CBC). Considerado 34,5% de encargos mensais</t>
        </r>
      </text>
    </comment>
    <comment ref="C55" authorId="0" shapeId="0" xr:uid="{03BFC4F0-B6F6-4BF3-A5A2-FDCEB66B5CBA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a definir</t>
        </r>
      </text>
    </comment>
    <comment ref="C56" authorId="0" shapeId="0" xr:uid="{5D21DF4D-62C8-45F6-8057-5B955966E1E0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na folha de set e acrescentando o valor desc ref. cbc pois o mesmo não paga férias e nem 13</t>
        </r>
      </text>
    </comment>
    <comment ref="D56" authorId="0" shapeId="0" xr:uid="{6F374361-A022-4983-9B32-495F95D2777B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na folha de set e acrescentando o valor desc ref. cbc pois o mesmo não paga férias e nem 13</t>
        </r>
      </text>
    </comment>
    <comment ref="C58" authorId="0" shapeId="0" xr:uid="{4ECC7A50-53AE-410C-B359-9D8F08E2590A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no realizado em set</t>
        </r>
      </text>
    </comment>
    <comment ref="D58" authorId="0" shapeId="0" xr:uid="{253D84EE-4D4F-4F58-943F-5CE214A6E3EF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no realizado em set</t>
        </r>
      </text>
    </comment>
    <comment ref="C59" authorId="0" shapeId="0" xr:uid="{72C67886-ED58-45DC-B56C-0445F08DF20F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em set</t>
        </r>
      </text>
    </comment>
    <comment ref="D59" authorId="0" shapeId="0" xr:uid="{6A3908C0-3EC0-4D5B-922F-4D32E6EF6941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em set</t>
        </r>
      </text>
    </comment>
    <comment ref="C60" authorId="0" shapeId="0" xr:uid="{92ED6454-01A8-4D54-9606-82631E6C26D8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precisamos saber se existe a intenção de oferecer capacitação / treinamentos em 2025
</t>
        </r>
      </text>
    </comment>
    <comment ref="C61" authorId="0" shapeId="0" xr:uid="{9353F173-428D-4ABC-AF36-E70C1CC57AD0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do valor de set, pois está vinculado ao número de funcionários</t>
        </r>
      </text>
    </comment>
    <comment ref="E61" authorId="1" shapeId="0" xr:uid="{BE1AAC3E-067C-4C40-BDF4-3D20AB327245}">
      <text>
        <r>
          <rPr>
            <sz val="9"/>
            <color indexed="81"/>
            <rFont val="Segoe UI"/>
            <family val="2"/>
          </rPr>
          <t xml:space="preserve">70% do last year nov a 
out/25. 
</t>
        </r>
      </text>
    </comment>
    <comment ref="C66" authorId="0" shapeId="0" xr:uid="{40890E70-EA15-4234-81E0-7E8C80977B68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Seguro vida empregados aprox 150mensais = 1800,00 ano Apólice  responsabilidade civil 6.019,15  / seguro empresarial 29.258,00 / seguro D&amp;O 10.506,79  + reajuste ano
</t>
        </r>
      </text>
    </comment>
    <comment ref="C79" authorId="0" shapeId="0" xr:uid="{2FF4A3DC-D1D0-4EE6-9CD9-97D09BDA8A25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Costumamos contratar avulso durante o verão</t>
        </r>
      </text>
    </comment>
    <comment ref="D80" authorId="1" shapeId="0" xr:uid="{62ABF6D8-5CAC-475F-B0FD-E928FE038F4E}">
      <text>
        <r>
          <rPr>
            <sz val="9"/>
            <color indexed="81"/>
            <rFont val="Segoe UI"/>
            <family val="2"/>
          </rPr>
          <t xml:space="preserve">1500 ESTAVA NO Edital 12 
</t>
        </r>
      </text>
    </comment>
    <comment ref="E84" authorId="1" shapeId="0" xr:uid="{9BE9CA39-898E-4873-A7F2-A7F90C56B976}">
      <text>
        <r>
          <rPr>
            <sz val="9"/>
            <color indexed="81"/>
            <rFont val="Segoe UI"/>
            <family val="2"/>
          </rPr>
          <t xml:space="preserve">R$ 2000,00 / mês de impulsionamento 
</t>
        </r>
      </text>
    </comment>
    <comment ref="C89" authorId="0" shapeId="0" xr:uid="{0363FA41-DAF6-4EB3-A2AB-BDAC9DAFFEF3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dependendo se vamos fazer os acessórios para venda
</t>
        </r>
      </text>
    </comment>
    <comment ref="D89" authorId="0" shapeId="0" xr:uid="{4165E81E-1FBA-413C-8B4F-BB1F57531976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dependendo se vamos fazer os acessórios para venda
</t>
        </r>
      </text>
    </comment>
    <comment ref="C92" authorId="0" shapeId="0" xr:uid="{BA6DDB8C-B56D-473E-AB1E-F6AED95A232C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base dos gastos do ano</t>
        </r>
      </text>
    </comment>
    <comment ref="D92" authorId="0" shapeId="0" xr:uid="{10807B55-A946-4B1F-9723-A2341AAE8610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base dos gastos do ano</t>
        </r>
      </text>
    </comment>
    <comment ref="C93" authorId="0" shapeId="0" xr:uid="{32504219-362C-4842-816C-D7E9C094221E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na média gasta nos ultimos anos</t>
        </r>
      </text>
    </comment>
    <comment ref="D93" authorId="0" shapeId="0" xr:uid="{B6BBAE45-2E3B-4DFF-AE1B-397C5844D17F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na média gasta nos ultimos anos</t>
        </r>
      </text>
    </comment>
    <comment ref="C95" authorId="0" shapeId="0" xr:uid="{EBE3A213-0544-4C1D-9A9C-22C989D4C841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base gastos com o evento nos últimos anos</t>
        </r>
      </text>
    </comment>
    <comment ref="D95" authorId="0" shapeId="0" xr:uid="{A813A5E7-F7BA-4766-851E-EACFFBC2E0E8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base gastos com o evento nos últimos anos</t>
        </r>
      </text>
    </comment>
    <comment ref="C97" authorId="0" shapeId="0" xr:uid="{06633F19-58A4-42D6-B1D5-888FF96D19A0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considerado o valor já realizado em 2024 + reajuste</t>
        </r>
      </text>
    </comment>
    <comment ref="D97" authorId="0" shapeId="0" xr:uid="{4C37A954-BBD9-4CDF-B60A-55132B46AB7F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considerado o valor já realizado em 2024 + reajuste</t>
        </r>
      </text>
    </comment>
    <comment ref="C98" authorId="0" shapeId="0" xr:uid="{8A5F46E7-9121-41F4-94C4-3AB4E96F62A7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base valores do orçamento dos ultimos anos</t>
        </r>
      </text>
    </comment>
    <comment ref="D98" authorId="0" shapeId="0" xr:uid="{9F889578-C533-44E8-ACCC-A265A74B19C6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base valores do orçamento dos ultimos anos</t>
        </r>
      </text>
    </comment>
    <comment ref="C99" authorId="0" shapeId="0" xr:uid="{E78D7AE4-6084-4527-99FC-CF163A4E154F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considerado o valor já realizado em 2024 + reajuste</t>
        </r>
      </text>
    </comment>
    <comment ref="D99" authorId="0" shapeId="0" xr:uid="{2F52EBA7-E45C-4416-9BD2-82CC63E00186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considerado o valor já realizado em 2024 + reajuste</t>
        </r>
      </text>
    </comment>
    <comment ref="C100" authorId="0" shapeId="0" xr:uid="{54665A14-C98F-4E65-935B-7B610B2A12DF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na média de gastos do ano</t>
        </r>
      </text>
    </comment>
    <comment ref="D100" authorId="0" shapeId="0" xr:uid="{C0CB5EB7-B77F-417F-9E85-30F5306FE5FF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na média de gastos do ano</t>
        </r>
      </text>
    </comment>
    <comment ref="C102" authorId="0" shapeId="0" xr:uid="{701BDB33-6145-4552-B241-46E132C432C0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Coquetel descerramento placas, confecção placas, outras homenagens como coroa de flores</t>
        </r>
      </text>
    </comment>
    <comment ref="D102" authorId="0" shapeId="0" xr:uid="{3212CFF9-25E7-4403-92A2-342751CBF6BB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Coquetel descerramento placas, confecção placas, outras homenagens como coroa de flores</t>
        </r>
      </text>
    </comment>
    <comment ref="C103" authorId="0" shapeId="0" xr:uid="{10A591D6-3801-48B2-9DBC-DF686E6594EB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nos valores realizados</t>
        </r>
      </text>
    </comment>
    <comment ref="D103" authorId="0" shapeId="0" xr:uid="{76194882-0F38-4FF9-90F6-417FC627AD3F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com base nos valores realizados</t>
        </r>
      </text>
    </comment>
    <comment ref="C104" authorId="0" shapeId="0" xr:uid="{B8F66E24-8954-45E9-9AA4-AABF7BE65FA4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gastos com locação estante, flores, decoração em geral, bolo oferecido para expositores, impressões para divulgação</t>
        </r>
      </text>
    </comment>
    <comment ref="D104" authorId="0" shapeId="0" xr:uid="{CB733378-5CDA-4FDD-BB52-A36C26CF3637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gastos com locação estante, flores, decoração em geral, bolo oferecido para expositores, impressões para divulgação</t>
        </r>
      </text>
    </comment>
    <comment ref="C105" authorId="0" shapeId="0" xr:uid="{E681C2FB-6F7E-4B81-ABFD-E3BF55C40D4F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Lembrancinhas crianças, papai noel, chá da tarde, coral, festa confraternização funcionários</t>
        </r>
      </text>
    </comment>
    <comment ref="D105" authorId="0" shapeId="0" xr:uid="{85025D62-D274-42E5-83F5-D91BD55D49CB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Lembrancinhas crianças, papai noel, chá da tarde, coral, festa confraternização funcionários</t>
        </r>
      </text>
    </comment>
    <comment ref="E107" authorId="1" shapeId="0" xr:uid="{C5AEDFCB-5C01-419D-BEFD-771A01561A72}">
      <text>
        <r>
          <rPr>
            <sz val="9"/>
            <color indexed="81"/>
            <rFont val="Segoe UI"/>
            <family val="2"/>
          </rPr>
          <t xml:space="preserve">R$ 2800,00 por mês
</t>
        </r>
      </text>
    </comment>
    <comment ref="D110" authorId="1" shapeId="0" xr:uid="{692D93EF-9854-46BA-9FA1-F4A86B4DA335}">
      <text>
        <r>
          <rPr>
            <sz val="9"/>
            <color indexed="81"/>
            <rFont val="Segoe UI"/>
            <family val="2"/>
          </rPr>
          <t xml:space="preserve">=600*12 ( 6/7 em setembro R$ 500,00 )
</t>
        </r>
      </text>
    </comment>
    <comment ref="D111" authorId="1" shapeId="0" xr:uid="{1883C993-349E-4F21-9A2D-0BE55D53E1E2}">
      <text>
        <r>
          <rPr>
            <sz val="9"/>
            <color indexed="81"/>
            <rFont val="Segoe UI"/>
            <family val="2"/>
          </rPr>
          <t xml:space="preserve">250 X 12
</t>
        </r>
      </text>
    </comment>
    <comment ref="D113" authorId="1" shapeId="0" xr:uid="{601E52E7-3782-4566-8063-DA9F8694ACC0}">
      <text>
        <r>
          <rPr>
            <sz val="9"/>
            <color indexed="81"/>
            <rFont val="Segoe UI"/>
            <family val="2"/>
          </rPr>
          <t xml:space="preserve">856,58*12
</t>
        </r>
      </text>
    </comment>
    <comment ref="C116" authorId="0" shapeId="0" xr:uid="{0AAA69D8-6B04-477D-B36A-C0D227219EF2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folha de set</t>
        </r>
      </text>
    </comment>
    <comment ref="C117" authorId="0" shapeId="0" xr:uid="{47F40768-7D23-43C3-9AB3-5B048E08DBCD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folha de setembro como base. Lembrando que o CBC não cobre encargos e que tem que acrescentar os 4.000 por mês que descontamos para fins do relatório gerencial</t>
        </r>
      </text>
    </comment>
    <comment ref="C118" authorId="0" shapeId="0" xr:uid="{5CAF6A60-3B51-4640-84BE-75BA57B1C5DD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levando em consideração salário de dezembro
</t>
        </r>
      </text>
    </comment>
    <comment ref="C119" authorId="0" shapeId="0" xr:uid="{0F2617FD-ABF5-40BD-AD38-5B90A5F9E79D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levando em consideração folha set</t>
        </r>
      </text>
    </comment>
    <comment ref="E119" authorId="1" shapeId="0" xr:uid="{B02AF7A4-DB3F-42D4-83AA-B87612775053}">
      <text>
        <r>
          <rPr>
            <b/>
            <sz val="9"/>
            <color indexed="81"/>
            <rFont val="Segoe UI"/>
            <family val="2"/>
          </rPr>
          <t xml:space="preserve">25 alunos para as Flotilhas a R$ 450,00  cada de prêmio
</t>
        </r>
      </text>
    </comment>
    <comment ref="C120" authorId="0" shapeId="0" xr:uid="{D42F9452-1AC8-4262-AF1C-22936F1DDBAB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considerando folha set - 1/3 férias - CBC não paga férias</t>
        </r>
      </text>
    </comment>
    <comment ref="C127" authorId="0" shapeId="0" xr:uid="{226507F9-2B56-45B0-8497-2B9E688B2873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VALOR DE OUTUBRO 13.470,00 * 10 * 1,045 - CONSIDERADO 10 MESES JÁ QUE JAN E JULHO NÃO TEM AULA </t>
        </r>
      </text>
    </comment>
    <comment ref="C128" authorId="0" shapeId="0" xr:uid="{8BDBAE1C-8BD6-4072-BF21-E9CC20D3B04A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CONSIDERANDO APROX 900 PARA CADA INSTRUTOR
POR MÊS</t>
        </r>
      </text>
    </comment>
    <comment ref="C132" authorId="0" shapeId="0" xr:uid="{93B392BF-5F5C-43AA-8322-1025A607E2FE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considerei o valor a ser gasto esse ano - o que já foi realizado + o que deve acontecer até dez + reajuste</t>
        </r>
      </text>
    </comment>
    <comment ref="C135" authorId="0" shapeId="0" xr:uid="{1ECEC027-E545-4EE3-AC01-D13A1032C9E1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vide planilha folha</t>
        </r>
      </text>
    </comment>
    <comment ref="D135" authorId="0" shapeId="0" xr:uid="{773A5885-4551-4779-83B9-845A1C954C0E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vide planilha folha</t>
        </r>
      </text>
    </comment>
    <comment ref="D136" authorId="1" shapeId="0" xr:uid="{7B48033F-1035-4893-A890-0D2B13571424}">
      <text>
        <r>
          <rPr>
            <sz val="9"/>
            <color indexed="81"/>
            <rFont val="Segoe UI"/>
            <family val="2"/>
          </rPr>
          <t xml:space="preserve">Inserido 1500 advogado Edital 12 lançada no Edital 12 e 2 parcelas geison de 6400,00 lançadas erradas no Velejar II
</t>
        </r>
      </text>
    </comment>
    <comment ref="C144" authorId="0" shapeId="0" xr:uid="{8BEC6F8A-18F4-4506-912E-C473E24E2553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folha set</t>
        </r>
      </text>
    </comment>
    <comment ref="D144" authorId="0" shapeId="0" xr:uid="{D376CC8D-D4C4-417C-871F-20ED4DF950A5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folha set</t>
        </r>
      </text>
    </comment>
    <comment ref="C145" authorId="0" shapeId="0" xr:uid="{97F47680-1DA0-40C0-824A-E18312E83E11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vide planilha folha</t>
        </r>
      </text>
    </comment>
    <comment ref="D145" authorId="0" shapeId="0" xr:uid="{14F39C1D-5F6E-4B7F-83EF-47A75FC88D10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vide planilha folha</t>
        </r>
      </text>
    </comment>
    <comment ref="F148" authorId="1" shapeId="0" xr:uid="{ABB76725-F9F0-4519-BCBA-095A641DD366}">
      <text>
        <r>
          <rPr>
            <sz val="9"/>
            <color indexed="81"/>
            <rFont val="Segoe UI"/>
            <family val="2"/>
          </rPr>
          <t xml:space="preserve">Sugerido um déficit anual entre a receita de inscrições de regatas e estas duas linhas de roxo. 
</t>
        </r>
      </text>
    </comment>
    <comment ref="C149" authorId="0" shapeId="0" xr:uid="{DCCC7234-57BA-4C3E-8C67-80DB160D2FB8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TIREI 30 MIL REF FRETE CAMINHÃO</t>
        </r>
      </text>
    </comment>
    <comment ref="C156" authorId="2" shapeId="0" xr:uid="{00C2BB14-F416-4EDA-8566-4F9288A08093}">
      <text>
        <r>
          <rPr>
            <sz val="9"/>
            <color indexed="81"/>
            <rFont val="Segoe UI"/>
            <family val="2"/>
          </rPr>
          <t xml:space="preserve">anulaizado valor 139.919,40 e alocado conforme as novas linhas de despesas baseado em 2024 e nas necessidades.
</t>
        </r>
      </text>
    </comment>
    <comment ref="D158" authorId="1" shapeId="0" xr:uid="{9626B4C7-E656-49D1-95FA-96C19BAA0FF4}">
      <text>
        <r>
          <rPr>
            <b/>
            <sz val="9"/>
            <color indexed="81"/>
            <rFont val="Segoe UI"/>
            <family val="2"/>
          </rPr>
          <t>Está no valor dos botes</t>
        </r>
      </text>
    </comment>
    <comment ref="C160" authorId="0" shapeId="0" xr:uid="{53C83E22-B9A0-4DE0-8E55-C8189704EDD9}">
      <text>
        <r>
          <rPr>
            <b/>
            <sz val="9"/>
            <color indexed="81"/>
            <rFont val="Segoe UI"/>
            <family val="2"/>
          </rPr>
          <t>YCSA:</t>
        </r>
        <r>
          <rPr>
            <sz val="9"/>
            <color indexed="81"/>
            <rFont val="Segoe UI"/>
            <family val="2"/>
          </rPr>
          <t xml:space="preserve">
Por favor, preciso de um norte de valor a ser estimado para esse conta. Os valores de manutenção estavam todos na dir vela conforme falamos</t>
        </r>
      </text>
    </comment>
    <comment ref="D161" authorId="1" shapeId="0" xr:uid="{ACA035B1-658F-492B-98A6-5B8AB2A0E74D}">
      <text>
        <r>
          <rPr>
            <b/>
            <sz val="9"/>
            <color indexed="81"/>
            <rFont val="Segoe UI"/>
            <family val="2"/>
          </rPr>
          <t>Está na Manutenção Veleiros Escola de Vela</t>
        </r>
      </text>
    </comment>
    <comment ref="E166" authorId="1" shapeId="0" xr:uid="{5384161A-8718-48C5-9D14-F553C08F8B39}">
      <text>
        <r>
          <rPr>
            <sz val="9"/>
            <color indexed="81"/>
            <rFont val="Segoe UI"/>
            <family val="2"/>
          </rPr>
          <t xml:space="preserve">sem correção e retirado 100k ref. aos gastos com o vendaval. 
</t>
        </r>
      </text>
    </comment>
    <comment ref="D171" authorId="1" shapeId="0" xr:uid="{162DC9A0-F3CA-4A75-93D5-1E80D6C2CEBB}">
      <text>
        <r>
          <rPr>
            <sz val="9"/>
            <color indexed="81"/>
            <rFont val="Segoe UI"/>
            <family val="2"/>
          </rPr>
          <t xml:space="preserve">out R$ 1200,00 x 12
</t>
        </r>
      </text>
    </comment>
    <comment ref="D172" authorId="1" shapeId="0" xr:uid="{5167D41D-0383-4E39-B635-15C6FF1772C2}">
      <text>
        <r>
          <rPr>
            <sz val="9"/>
            <color indexed="81"/>
            <rFont val="Segoe UI"/>
            <family val="2"/>
          </rPr>
          <t xml:space="preserve">incluso R$ 23.776,28 de desconto concedido 
</t>
        </r>
      </text>
    </comment>
    <comment ref="D173" authorId="1" shapeId="0" xr:uid="{3DD71E4C-EF73-491C-924D-CBFBFC70DD78}">
      <text>
        <r>
          <rPr>
            <sz val="9"/>
            <color indexed="81"/>
            <rFont val="Segoe UI"/>
            <family val="2"/>
          </rPr>
          <t xml:space="preserve">média set e out/25 X 12
</t>
        </r>
      </text>
    </comment>
    <comment ref="E175" authorId="1" shapeId="0" xr:uid="{AE942CD5-6BF0-4BDA-A916-3BA55C6A7375}">
      <text>
        <r>
          <rPr>
            <sz val="9"/>
            <color indexed="81"/>
            <rFont val="Segoe UI"/>
            <family val="2"/>
          </rPr>
          <t xml:space="preserve">com base em 2025
</t>
        </r>
      </text>
    </comment>
    <comment ref="D178" authorId="1" shapeId="0" xr:uid="{0E7D5C29-D969-4AB1-B7E5-8F5D22E44223}">
      <text>
        <r>
          <rPr>
            <sz val="9"/>
            <color indexed="81"/>
            <rFont val="Segoe UI"/>
            <family val="2"/>
          </rPr>
          <t xml:space="preserve">devolução saldo edital 8
</t>
        </r>
      </text>
    </comment>
    <comment ref="D180" authorId="1" shapeId="0" xr:uid="{5B3D6D53-3103-4F07-9BD5-BB7267D81553}">
      <text>
        <r>
          <rPr>
            <b/>
            <sz val="9"/>
            <color indexed="81"/>
            <rFont val="Segoe UI"/>
            <family val="2"/>
          </rPr>
          <t>1500,00 ajustado para serviços de terceiros. 
Lançado errado.</t>
        </r>
      </text>
    </comment>
    <comment ref="D182" authorId="1" shapeId="0" xr:uid="{8C67F362-0027-4181-8B77-067536BEC6EF}">
      <text>
        <r>
          <rPr>
            <b/>
            <sz val="9"/>
            <color indexed="81"/>
            <rFont val="Segoe UI"/>
            <family val="2"/>
          </rPr>
          <t xml:space="preserve">Retirado 6400,00 Geison </t>
        </r>
      </text>
    </comment>
    <comment ref="D184" authorId="1" shapeId="0" xr:uid="{492ED67A-1EA5-4FE5-8212-3B0D679DE0C8}">
      <text>
        <r>
          <rPr>
            <sz val="9"/>
            <color indexed="81"/>
            <rFont val="Segoe UI"/>
            <family val="2"/>
          </rPr>
          <t xml:space="preserve">Geison 2 X R$ 6400,00+ 2825,00 bibs: 
Geison para terceiros e 2825 para  
</t>
        </r>
      </text>
    </comment>
  </commentList>
</comments>
</file>

<file path=xl/sharedStrings.xml><?xml version="1.0" encoding="utf-8"?>
<sst xmlns="http://schemas.openxmlformats.org/spreadsheetml/2006/main" count="247" uniqueCount="224">
  <si>
    <t>RECEITAS</t>
  </si>
  <si>
    <t>RECEITAS DE CUSTEIO</t>
  </si>
  <si>
    <t>RECEITAS SOCIAIS</t>
  </si>
  <si>
    <t>Mensalidade de Sócio Esportista</t>
  </si>
  <si>
    <t>Estadia de Barcos</t>
  </si>
  <si>
    <t>Taxa de Armário (Vestiários)</t>
  </si>
  <si>
    <t>Taxa de Armário (Hangar)</t>
  </si>
  <si>
    <t>Taxa de Bolão</t>
  </si>
  <si>
    <t>Festas Oktoberfest</t>
  </si>
  <si>
    <t>Festa Flash Back</t>
  </si>
  <si>
    <t>Festas Junina</t>
  </si>
  <si>
    <t>FUNDO PRÓ-VELA</t>
  </si>
  <si>
    <t>RECEITAS CURSO DE VELA</t>
  </si>
  <si>
    <t>Receitas Financeiras</t>
  </si>
  <si>
    <t>RECEITAS EVENTUAIS</t>
  </si>
  <si>
    <t>Tx transferência</t>
  </si>
  <si>
    <t>RECEITAS DIRETORIA DE VELA</t>
  </si>
  <si>
    <t>DESPESAS TOTAIS</t>
  </si>
  <si>
    <t>Diretor Secretário</t>
  </si>
  <si>
    <t>Despesas com Pessoal</t>
  </si>
  <si>
    <t>Gratificação espontânea</t>
  </si>
  <si>
    <t>Encargos</t>
  </si>
  <si>
    <t>Capacitação Profissional</t>
  </si>
  <si>
    <t>Assistência Médica</t>
  </si>
  <si>
    <t>Seguros</t>
  </si>
  <si>
    <t>Consumo</t>
  </si>
  <si>
    <t>Água e Esgoto</t>
  </si>
  <si>
    <t>Eletricidade</t>
  </si>
  <si>
    <t>Gas</t>
  </si>
  <si>
    <t>Telefone, Net, correio, cartório</t>
  </si>
  <si>
    <t>Material de escritório</t>
  </si>
  <si>
    <t>Material de consumo e limpeza</t>
  </si>
  <si>
    <t>Serviços Terceirizados</t>
  </si>
  <si>
    <t>Contabilidade</t>
  </si>
  <si>
    <t>Assessoria Jurídica</t>
  </si>
  <si>
    <t>Salva Vidas</t>
  </si>
  <si>
    <t>Outros (sistema /informática / site / serviços de terceiros)</t>
  </si>
  <si>
    <t>Outras Despesas Operacionais</t>
  </si>
  <si>
    <t>Marketing (impressos diversos)</t>
  </si>
  <si>
    <t>Despesas Gerais (Lanches e refeições)</t>
  </si>
  <si>
    <t>Uniformes e Acessórios para venda</t>
  </si>
  <si>
    <t>Diretoria Social</t>
  </si>
  <si>
    <t>Festas e Eventos</t>
  </si>
  <si>
    <t>Festa Junina</t>
  </si>
  <si>
    <t>Oktoberfest</t>
  </si>
  <si>
    <t>Homenagens</t>
  </si>
  <si>
    <t>Jantar do Comodoro</t>
  </si>
  <si>
    <t>Eventos</t>
  </si>
  <si>
    <t>Flash Back</t>
  </si>
  <si>
    <t>Outras Desp. Sociais</t>
  </si>
  <si>
    <t>FEVESP</t>
  </si>
  <si>
    <t>FENACLUBES</t>
  </si>
  <si>
    <t>CBC</t>
  </si>
  <si>
    <t>Diretoria Escola de Vela</t>
  </si>
  <si>
    <t>Despesas da Escola de Vela</t>
  </si>
  <si>
    <t>Acampamentos Escola de Vela</t>
  </si>
  <si>
    <t>Salários</t>
  </si>
  <si>
    <t>Gratificações</t>
  </si>
  <si>
    <t>Diretoria de Vela</t>
  </si>
  <si>
    <t>Despesas</t>
  </si>
  <si>
    <t>Alimentação funcionários / cesta básica</t>
  </si>
  <si>
    <t>Diretoria de Patrimônio</t>
  </si>
  <si>
    <t>Manutenção e Conservação de Instalações</t>
  </si>
  <si>
    <t>Manutenção e Conservação Piscina</t>
  </si>
  <si>
    <t>Manutenção e Conservação Edifícios, Muros, Cercas, etc</t>
  </si>
  <si>
    <t>Manuteção Hidráulica &amp; Elétrica</t>
  </si>
  <si>
    <t>Manutenção e Conservação Jardins</t>
  </si>
  <si>
    <t>Manutenção de Eqtos (exceto náutica)</t>
  </si>
  <si>
    <t>Impostos e Taxas</t>
  </si>
  <si>
    <t>PIS/COFINS</t>
  </si>
  <si>
    <t>Benefícios ( vale transp. + cesta básica  )</t>
  </si>
  <si>
    <t>Alimentação de funcionários</t>
  </si>
  <si>
    <t>Uniformes escola de vela</t>
  </si>
  <si>
    <t xml:space="preserve">Eventos Náuticos </t>
  </si>
  <si>
    <t>Páscoa</t>
  </si>
  <si>
    <t>Carnaval</t>
  </si>
  <si>
    <t>Dia das mães</t>
  </si>
  <si>
    <t>Dia dos pais</t>
  </si>
  <si>
    <t>Natal</t>
  </si>
  <si>
    <t>FEVESP - Patrocinio (juizes)</t>
  </si>
  <si>
    <t>RECEITAS FINANCEIRAS</t>
  </si>
  <si>
    <t>DESPESAS</t>
  </si>
  <si>
    <t>PESSOAL</t>
  </si>
  <si>
    <t>OPERACIONAIS</t>
  </si>
  <si>
    <t>MANUTENÇÃO</t>
  </si>
  <si>
    <t>IMPOSTOS E TAXAS</t>
  </si>
  <si>
    <t>ASSOCIAÇÕES</t>
  </si>
  <si>
    <t>ADMINISTRATIVAS</t>
  </si>
  <si>
    <t>DIRETORIA DE VELA</t>
  </si>
  <si>
    <t>Convites Sociais + (Parceiros)</t>
  </si>
  <si>
    <t>Título</t>
  </si>
  <si>
    <t>Auditoria Contábil</t>
  </si>
  <si>
    <t>Inscrições de regatas</t>
  </si>
  <si>
    <t>Troféus e Prêmios</t>
  </si>
  <si>
    <t>CONTRIBUIÇÕES SOCIAIS</t>
  </si>
  <si>
    <t>Concessão Restaurante</t>
  </si>
  <si>
    <t>Patrocinios</t>
  </si>
  <si>
    <t>RECEITAS DIRETORIA SOCIAL</t>
  </si>
  <si>
    <t>RECEITAS DE SERVIÇOS DIVERSOS</t>
  </si>
  <si>
    <t>DESPESAS DE CUSTEIO</t>
  </si>
  <si>
    <t>DIFERENÇA</t>
  </si>
  <si>
    <t>REAJUSTE NA MENSALIDADE</t>
  </si>
  <si>
    <t>Eventos Náuticos (prêmios, juria)</t>
  </si>
  <si>
    <t>Uniformes e Adesivos Equip Vela</t>
  </si>
  <si>
    <t>DIRETORIA SOCIAL</t>
  </si>
  <si>
    <t>Bazar de Natal</t>
  </si>
  <si>
    <t>13º salario + encargos</t>
  </si>
  <si>
    <t>Férias (1/3 + encargos)</t>
  </si>
  <si>
    <t>Rescisões Contratuais / Acordo</t>
  </si>
  <si>
    <t>Combustivel para campeonatos e treinos da flotilha e fretes</t>
  </si>
  <si>
    <t>Despesas com Pessoal - Terceirizado</t>
  </si>
  <si>
    <t>Curso de vela (adulto, extra curricular, educação fisica, op)</t>
  </si>
  <si>
    <t>RECEITAS ACAMPAMENTO</t>
  </si>
  <si>
    <t>Acampamento</t>
  </si>
  <si>
    <t>Venda de imobilizado / doações/ receitas diversas</t>
  </si>
  <si>
    <t>Associação Nossa Guarapiranga</t>
  </si>
  <si>
    <t>Acesc</t>
  </si>
  <si>
    <t>CBVela</t>
  </si>
  <si>
    <t>Sindiclube</t>
  </si>
  <si>
    <t>Sociedade amigos da Marinha</t>
  </si>
  <si>
    <t>Despesas Acampamento</t>
  </si>
  <si>
    <t>Reembolso despesas Prestadores Serviço EV (combustivel, transporte, alimentação, etc....)</t>
  </si>
  <si>
    <t>Prestadores Serviço (autonomos - PJ)</t>
  </si>
  <si>
    <t xml:space="preserve">Viagens/estadias </t>
  </si>
  <si>
    <t>Manutenção lanchas</t>
  </si>
  <si>
    <t>Manutenção botes</t>
  </si>
  <si>
    <t>Acompanhamento técnico OP</t>
  </si>
  <si>
    <t>Acompanhamento técnico Laser</t>
  </si>
  <si>
    <t>Acompanhamento técnico 420</t>
  </si>
  <si>
    <t>FUNDO PRÓ VELA</t>
  </si>
  <si>
    <t>Aluguel sede , dependências , alojamentos e apartamentos</t>
  </si>
  <si>
    <t>Exames médicos, uniformes, etc</t>
  </si>
  <si>
    <t>Despesa de deslocamento, motoboy</t>
  </si>
  <si>
    <t>Compra de pequenos bens</t>
  </si>
  <si>
    <t>Combustível (Escola de Vela) - 30% total clube</t>
  </si>
  <si>
    <t>Reembolso gastos FPV</t>
  </si>
  <si>
    <t>Outros - a ser definido pelo FPV</t>
  </si>
  <si>
    <t>PROJETOS INCENTIVADOS</t>
  </si>
  <si>
    <t>Manutenção botes escola de vela</t>
  </si>
  <si>
    <t>Manutenção veleiros competição</t>
  </si>
  <si>
    <t>Prestadores Serviço - Flotilha OP</t>
  </si>
  <si>
    <t>Prestadores Serviço - Flotilha 420</t>
  </si>
  <si>
    <t>Prestadores Serviço - Diversos</t>
  </si>
  <si>
    <t>Despesas - Flotilha OP</t>
  </si>
  <si>
    <t>Prestadores Serviço - Flotilha Ilca</t>
  </si>
  <si>
    <t>Despesas - Flotilha Ilca</t>
  </si>
  <si>
    <t>Despesas - Flotilha 420</t>
  </si>
  <si>
    <t>Materiais Veleiros escola de vela</t>
  </si>
  <si>
    <t>Manutenção Veleiros escola de vela</t>
  </si>
  <si>
    <t>DIRETORIA ESCOLA DE VELA - cursos</t>
  </si>
  <si>
    <t>DIR. ESCOLA DE VELA - acampamento</t>
  </si>
  <si>
    <t>RESULTADO GERAL</t>
  </si>
  <si>
    <t>Escola de Vela</t>
  </si>
  <si>
    <t>proposta 2025 - anual</t>
  </si>
  <si>
    <t>PROPOSTA 2026</t>
  </si>
  <si>
    <t>CBC EDITAL 11</t>
  </si>
  <si>
    <t>previsão</t>
  </si>
  <si>
    <t>valor últimos 12 meses sem correção</t>
  </si>
  <si>
    <t>valor últimos 12 meses sem correção + previsão</t>
  </si>
  <si>
    <t xml:space="preserve">CBC EDITAL 12 </t>
  </si>
  <si>
    <t xml:space="preserve">PROJETO OLÍMPICO </t>
  </si>
  <si>
    <t>PROJETO VELEJAR ANO - II</t>
  </si>
  <si>
    <t>Bazar YCSA e Outros Eventos menores</t>
  </si>
  <si>
    <t>Aluguel de barcos Contrato e Diário  / eventos nauticos</t>
  </si>
  <si>
    <t>Correção:</t>
  </si>
  <si>
    <t>Salários (exceto Escola de Vela e Diretoria de Vela)</t>
  </si>
  <si>
    <t>Licenciamento Ambiental - Funcionamento</t>
  </si>
  <si>
    <t>Manutenção e Cons. de Veleiros/Botes</t>
  </si>
  <si>
    <t>Manutenção e Conservação de Botes</t>
  </si>
  <si>
    <t>Material Escola de Vela</t>
  </si>
  <si>
    <t>Hallowycsa</t>
  </si>
  <si>
    <t>Recreação</t>
  </si>
  <si>
    <t>PROJETO INCENTIVADO - VELEJAR YCSA ANO I</t>
  </si>
  <si>
    <t>PROJETO OLIMPICO YCSA</t>
  </si>
  <si>
    <t>PROJETO INCENTIVADO VELEJAR YCSA ANO II</t>
  </si>
  <si>
    <t>Outros (dedetização)</t>
  </si>
  <si>
    <t xml:space="preserve">Conduções, viagens, cópias </t>
  </si>
  <si>
    <t>Dia das Crianças + Recreação</t>
  </si>
  <si>
    <t>Dia Das Mulheres</t>
  </si>
  <si>
    <t>Tributos e Taxas Municipais ( Rtetenção ISS)</t>
  </si>
  <si>
    <t>Despesas Bancárias - Financeiras - Descontos Concedidos</t>
  </si>
  <si>
    <t>LEI DO INCENTIVO</t>
  </si>
  <si>
    <t>EDITAL 8</t>
  </si>
  <si>
    <t>Mat. vestiário e enfermaria + despesas diversas</t>
  </si>
  <si>
    <t>Encargos + FGTS</t>
  </si>
  <si>
    <t>Encargos + fgts</t>
  </si>
  <si>
    <t>13º salario + encargos + fgts</t>
  </si>
  <si>
    <t>Férias + encargos + fgts</t>
  </si>
  <si>
    <t>REC. EVENTUAIS</t>
  </si>
  <si>
    <t>Eventos Diversos ( Festa do Rock - Bingo - Festa da Polícia)</t>
  </si>
  <si>
    <t xml:space="preserve">Mensalidade de Sócios + Novos Sócios pagantes </t>
  </si>
  <si>
    <t>Uniformes e acessórios - venda pelo clube</t>
  </si>
  <si>
    <t xml:space="preserve">PROJETOS INCENTIVADOS E CBC </t>
  </si>
  <si>
    <t>inflação</t>
  </si>
  <si>
    <t>s/ correção</t>
  </si>
  <si>
    <t xml:space="preserve">pela aba </t>
  </si>
  <si>
    <t>estimado</t>
  </si>
  <si>
    <t>linha nova</t>
  </si>
  <si>
    <t xml:space="preserve">EDITAL 11 - Recursos Humanos </t>
  </si>
  <si>
    <t xml:space="preserve">EDITAL 12 - Materiais e Equipamentos </t>
  </si>
  <si>
    <t>Valores nov-24 a out-25 ( Caixa)</t>
  </si>
  <si>
    <t>Funcionários terceirizados / Serviços de Terceiros</t>
  </si>
  <si>
    <t>Concerto de Natal</t>
  </si>
  <si>
    <t>1 tri 26</t>
  </si>
  <si>
    <t>2 tri 26</t>
  </si>
  <si>
    <t>3 tri 26</t>
  </si>
  <si>
    <t>4 tri 26</t>
  </si>
  <si>
    <t>Adequações para licenciamento</t>
  </si>
  <si>
    <t>Quadra de tênis</t>
  </si>
  <si>
    <t>Manejo arbóreo</t>
  </si>
  <si>
    <t>Lanchonete</t>
  </si>
  <si>
    <t>Pet-place</t>
  </si>
  <si>
    <t>Quadra poliesportiva</t>
  </si>
  <si>
    <t>Sanitários do restaurante</t>
  </si>
  <si>
    <t>Vestiário feminino</t>
  </si>
  <si>
    <t>Piscina e caramanchões</t>
  </si>
  <si>
    <t>Imprevistos</t>
  </si>
  <si>
    <t>INVESTIMENTOS:</t>
  </si>
  <si>
    <t>Auxilio emergencial Flotilhas</t>
  </si>
  <si>
    <t>Receitas Flotilhas</t>
  </si>
  <si>
    <t>Despesas Flotilhas</t>
  </si>
  <si>
    <t>Taxas</t>
  </si>
  <si>
    <t>Inflação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</si>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</sst>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.0%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0">
    <xf numFmtId="0" fontId="0" fillId="0" borderId="0" xfId="0"/>
    <xf numFmtId="4" fontId="0" fillId="0" borderId="0" xfId="0" applyNumberFormat="1"/>
    <xf numFmtId="43" fontId="0" fillId="0" borderId="0" xfId="0" applyNumberFormat="1"/>
    <xf numFmtId="43" fontId="0" fillId="0" borderId="0" xfId="1" applyFont="1" applyBorder="1"/>
    <xf numFmtId="0" fontId="0" fillId="0" borderId="2" xfId="0" applyBorder="1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Alignment="1">
      <alignment horizontal="left" indent="1"/>
    </xf>
    <xf numFmtId="0" fontId="0" fillId="0" borderId="1" xfId="0" applyBorder="1"/>
    <xf numFmtId="4" fontId="0" fillId="0" borderId="0" xfId="0" applyNumberFormat="1" applyAlignment="1">
      <alignment horizontal="left" indent="2"/>
    </xf>
    <xf numFmtId="0" fontId="0" fillId="0" borderId="0" xfId="0" applyAlignment="1">
      <alignment horizontal="left" indent="2"/>
    </xf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left" indent="1"/>
    </xf>
    <xf numFmtId="4" fontId="0" fillId="0" borderId="8" xfId="0" applyNumberFormat="1" applyBorder="1"/>
    <xf numFmtId="0" fontId="0" fillId="0" borderId="7" xfId="0" applyBorder="1" applyAlignment="1">
      <alignment horizontal="left" indent="2"/>
    </xf>
    <xf numFmtId="43" fontId="0" fillId="0" borderId="8" xfId="1" applyFont="1" applyBorder="1"/>
    <xf numFmtId="4" fontId="0" fillId="0" borderId="7" xfId="0" applyNumberFormat="1" applyBorder="1" applyAlignment="1">
      <alignment horizontal="left" indent="1"/>
    </xf>
    <xf numFmtId="0" fontId="0" fillId="0" borderId="9" xfId="0" applyBorder="1"/>
    <xf numFmtId="4" fontId="0" fillId="0" borderId="10" xfId="0" applyNumberFormat="1" applyBorder="1"/>
    <xf numFmtId="4" fontId="3" fillId="0" borderId="7" xfId="0" applyNumberFormat="1" applyFont="1" applyBorder="1" applyAlignment="1">
      <alignment horizontal="center"/>
    </xf>
    <xf numFmtId="0" fontId="0" fillId="4" borderId="0" xfId="0" applyFill="1"/>
    <xf numFmtId="43" fontId="0" fillId="4" borderId="0" xfId="0" applyNumberFormat="1" applyFill="1"/>
    <xf numFmtId="165" fontId="0" fillId="0" borderId="0" xfId="2" applyNumberFormat="1" applyFont="1" applyBorder="1" applyAlignment="1">
      <alignment horizontal="center"/>
    </xf>
    <xf numFmtId="0" fontId="0" fillId="4" borderId="1" xfId="0" applyFill="1" applyBorder="1"/>
    <xf numFmtId="44" fontId="0" fillId="0" borderId="1" xfId="3" applyFont="1" applyBorder="1" applyAlignment="1">
      <alignment horizontal="right"/>
    </xf>
    <xf numFmtId="44" fontId="4" fillId="3" borderId="1" xfId="3" applyFont="1" applyFill="1" applyBorder="1" applyAlignment="1">
      <alignment horizontal="right" vertical="center" wrapText="1"/>
    </xf>
    <xf numFmtId="44" fontId="4" fillId="5" borderId="1" xfId="3" applyFont="1" applyFill="1" applyBorder="1" applyAlignment="1">
      <alignment horizontal="right" vertical="center"/>
    </xf>
    <xf numFmtId="44" fontId="4" fillId="6" borderId="1" xfId="3" applyFont="1" applyFill="1" applyBorder="1" applyAlignment="1">
      <alignment horizontal="right" vertical="center"/>
    </xf>
    <xf numFmtId="44" fontId="2" fillId="7" borderId="1" xfId="3" applyFont="1" applyFill="1" applyBorder="1" applyAlignment="1">
      <alignment horizontal="right" vertical="center"/>
    </xf>
    <xf numFmtId="43" fontId="0" fillId="0" borderId="1" xfId="0" applyNumberFormat="1" applyBorder="1"/>
    <xf numFmtId="0" fontId="4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4" fillId="5" borderId="1" xfId="0" applyFont="1" applyFill="1" applyBorder="1" applyAlignment="1">
      <alignment vertical="center" wrapText="1"/>
    </xf>
    <xf numFmtId="164" fontId="4" fillId="5" borderId="1" xfId="1" applyNumberFormat="1" applyFont="1" applyFill="1" applyBorder="1"/>
    <xf numFmtId="0" fontId="2" fillId="6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 wrapText="1"/>
    </xf>
    <xf numFmtId="164" fontId="4" fillId="7" borderId="1" xfId="1" applyNumberFormat="1" applyFont="1" applyFill="1" applyBorder="1"/>
    <xf numFmtId="0" fontId="4" fillId="8" borderId="1" xfId="0" applyFont="1" applyFill="1" applyBorder="1" applyAlignment="1">
      <alignment vertical="center" wrapText="1"/>
    </xf>
    <xf numFmtId="44" fontId="4" fillId="8" borderId="1" xfId="3" applyFont="1" applyFill="1" applyBorder="1" applyAlignment="1">
      <alignment horizontal="right" vertical="center" wrapText="1"/>
    </xf>
    <xf numFmtId="0" fontId="5" fillId="0" borderId="1" xfId="0" applyFont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0" xfId="0" applyFill="1"/>
    <xf numFmtId="44" fontId="0" fillId="0" borderId="1" xfId="3" applyFont="1" applyFill="1" applyBorder="1"/>
    <xf numFmtId="44" fontId="0" fillId="0" borderId="0" xfId="0" applyNumberFormat="1"/>
    <xf numFmtId="0" fontId="2" fillId="6" borderId="5" xfId="0" applyFont="1" applyFill="1" applyBorder="1" applyAlignment="1">
      <alignment horizontal="center"/>
    </xf>
    <xf numFmtId="44" fontId="0" fillId="10" borderId="1" xfId="3" applyFont="1" applyFill="1" applyBorder="1"/>
    <xf numFmtId="44" fontId="0" fillId="0" borderId="1" xfId="3" applyFont="1" applyBorder="1"/>
    <xf numFmtId="0" fontId="0" fillId="11" borderId="0" xfId="0" applyFill="1"/>
    <xf numFmtId="44" fontId="1" fillId="0" borderId="1" xfId="3" applyFont="1" applyFill="1" applyBorder="1"/>
    <xf numFmtId="0" fontId="0" fillId="0" borderId="0" xfId="0" applyAlignment="1"/>
    <xf numFmtId="0" fontId="2" fillId="6" borderId="5" xfId="0" applyFont="1" applyFill="1" applyBorder="1" applyAlignment="1"/>
    <xf numFmtId="0" fontId="0" fillId="0" borderId="19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4" fontId="0" fillId="2" borderId="1" xfId="3" applyFont="1" applyFill="1" applyBorder="1"/>
    <xf numFmtId="44" fontId="0" fillId="12" borderId="1" xfId="3" applyFont="1" applyFill="1" applyBorder="1"/>
    <xf numFmtId="44" fontId="0" fillId="9" borderId="1" xfId="3" applyFont="1" applyFill="1" applyBorder="1"/>
    <xf numFmtId="0" fontId="0" fillId="12" borderId="0" xfId="0" applyFill="1"/>
    <xf numFmtId="0" fontId="0" fillId="2" borderId="0" xfId="0" applyFill="1"/>
    <xf numFmtId="0" fontId="0" fillId="9" borderId="0" xfId="0" applyFill="1"/>
    <xf numFmtId="0" fontId="4" fillId="0" borderId="1" xfId="0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/>
    </xf>
    <xf numFmtId="44" fontId="1" fillId="2" borderId="1" xfId="3" applyFont="1" applyFill="1" applyBorder="1"/>
    <xf numFmtId="0" fontId="0" fillId="0" borderId="13" xfId="0" applyFill="1" applyBorder="1" applyAlignment="1">
      <alignment vertical="center" wrapText="1"/>
    </xf>
    <xf numFmtId="44" fontId="0" fillId="0" borderId="13" xfId="3" applyFont="1" applyFill="1" applyBorder="1"/>
    <xf numFmtId="44" fontId="0" fillId="2" borderId="13" xfId="3" applyFont="1" applyFill="1" applyBorder="1"/>
    <xf numFmtId="0" fontId="2" fillId="6" borderId="17" xfId="0" applyFont="1" applyFill="1" applyBorder="1" applyAlignment="1">
      <alignment vertical="center" wrapText="1"/>
    </xf>
    <xf numFmtId="44" fontId="4" fillId="6" borderId="17" xfId="3" applyFont="1" applyFill="1" applyBorder="1" applyAlignment="1">
      <alignment horizontal="right" vertical="center"/>
    </xf>
    <xf numFmtId="0" fontId="0" fillId="0" borderId="20" xfId="0" applyBorder="1"/>
    <xf numFmtId="44" fontId="0" fillId="0" borderId="20" xfId="0" applyNumberFormat="1" applyBorder="1"/>
    <xf numFmtId="44" fontId="0" fillId="2" borderId="20" xfId="0" applyNumberFormat="1" applyFill="1" applyBorder="1"/>
    <xf numFmtId="0" fontId="4" fillId="3" borderId="17" xfId="0" applyFont="1" applyFill="1" applyBorder="1" applyAlignment="1">
      <alignment vertical="center" wrapText="1"/>
    </xf>
    <xf numFmtId="44" fontId="4" fillId="3" borderId="17" xfId="3" applyFont="1" applyFill="1" applyBorder="1" applyAlignment="1">
      <alignment horizontal="right" vertical="center" wrapText="1"/>
    </xf>
    <xf numFmtId="0" fontId="0" fillId="0" borderId="20" xfId="0" applyFill="1" applyBorder="1"/>
    <xf numFmtId="44" fontId="0" fillId="0" borderId="20" xfId="3" applyFont="1" applyFill="1" applyBorder="1"/>
    <xf numFmtId="44" fontId="0" fillId="2" borderId="20" xfId="3" applyFont="1" applyFill="1" applyBorder="1"/>
    <xf numFmtId="44" fontId="8" fillId="0" borderId="1" xfId="3" applyFont="1" applyFill="1" applyBorder="1"/>
    <xf numFmtId="43" fontId="0" fillId="0" borderId="0" xfId="1" applyFont="1" applyFill="1" applyBorder="1"/>
    <xf numFmtId="0" fontId="0" fillId="0" borderId="3" xfId="0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19" xfId="0" applyBorder="1" applyAlignment="1">
      <alignment horizontal="center"/>
    </xf>
    <xf numFmtId="43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44" fontId="0" fillId="0" borderId="20" xfId="0" applyNumberFormat="1" applyFill="1" applyBorder="1"/>
    <xf numFmtId="0" fontId="0" fillId="12" borderId="1" xfId="0" applyFill="1" applyBorder="1"/>
    <xf numFmtId="44" fontId="1" fillId="2" borderId="14" xfId="3" applyFont="1" applyFill="1" applyBorder="1"/>
    <xf numFmtId="44" fontId="0" fillId="12" borderId="17" xfId="3" applyFont="1" applyFill="1" applyBorder="1"/>
    <xf numFmtId="44" fontId="2" fillId="0" borderId="0" xfId="0" applyNumberFormat="1" applyFont="1"/>
    <xf numFmtId="44" fontId="0" fillId="2" borderId="14" xfId="3" applyFont="1" applyFill="1" applyBorder="1"/>
    <xf numFmtId="44" fontId="0" fillId="10" borderId="16" xfId="3" applyFont="1" applyFill="1" applyBorder="1"/>
    <xf numFmtId="44" fontId="0" fillId="2" borderId="21" xfId="3" applyFont="1" applyFill="1" applyBorder="1"/>
    <xf numFmtId="44" fontId="0" fillId="2" borderId="22" xfId="3" applyFont="1" applyFill="1" applyBorder="1"/>
    <xf numFmtId="44" fontId="0" fillId="2" borderId="23" xfId="3" applyFont="1" applyFill="1" applyBorder="1"/>
    <xf numFmtId="44" fontId="0" fillId="0" borderId="15" xfId="3" applyFont="1" applyFill="1" applyBorder="1"/>
    <xf numFmtId="44" fontId="0" fillId="0" borderId="18" xfId="3" applyFont="1" applyFill="1" applyBorder="1"/>
    <xf numFmtId="44" fontId="0" fillId="13" borderId="1" xfId="3" applyFont="1" applyFill="1" applyBorder="1"/>
    <xf numFmtId="44" fontId="2" fillId="13" borderId="0" xfId="0" applyNumberFormat="1" applyFont="1" applyFill="1"/>
    <xf numFmtId="44" fontId="1" fillId="2" borderId="16" xfId="3" applyFont="1" applyFill="1" applyBorder="1"/>
    <xf numFmtId="44" fontId="1" fillId="2" borderId="21" xfId="3" applyFont="1" applyFill="1" applyBorder="1"/>
    <xf numFmtId="44" fontId="1" fillId="2" borderId="22" xfId="3" applyFont="1" applyFill="1" applyBorder="1"/>
    <xf numFmtId="44" fontId="1" fillId="2" borderId="23" xfId="3" applyFont="1" applyFill="1" applyBorder="1"/>
    <xf numFmtId="0" fontId="9" fillId="0" borderId="0" xfId="0" applyFont="1"/>
    <xf numFmtId="43" fontId="9" fillId="0" borderId="0" xfId="1" applyFont="1" applyAlignment="1">
      <alignment horizontal="right"/>
    </xf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horizontal="left" vertical="center" readingOrder="1"/>
    </xf>
    <xf numFmtId="43" fontId="10" fillId="0" borderId="1" xfId="1" applyFont="1" applyBorder="1" applyAlignment="1">
      <alignment horizontal="right" vertical="center" readingOrder="1"/>
    </xf>
    <xf numFmtId="43" fontId="9" fillId="0" borderId="1" xfId="1" applyFont="1" applyFill="1" applyBorder="1" applyAlignment="1">
      <alignment horizontal="center"/>
    </xf>
    <xf numFmtId="43" fontId="9" fillId="0" borderId="1" xfId="1" applyFont="1" applyBorder="1"/>
    <xf numFmtId="43" fontId="9" fillId="0" borderId="0" xfId="1" applyFont="1"/>
    <xf numFmtId="0" fontId="10" fillId="0" borderId="0" xfId="0" applyFont="1" applyAlignment="1">
      <alignment horizontal="left" vertical="center" readingOrder="1"/>
    </xf>
    <xf numFmtId="43" fontId="9" fillId="0" borderId="1" xfId="1" applyFont="1" applyBorder="1" applyAlignment="1">
      <alignment horizontal="center"/>
    </xf>
    <xf numFmtId="0" fontId="9" fillId="0" borderId="1" xfId="0" applyFont="1" applyBorder="1"/>
    <xf numFmtId="43" fontId="10" fillId="0" borderId="16" xfId="1" applyFont="1" applyBorder="1" applyAlignment="1">
      <alignment horizontal="right" vertical="center" readingOrder="1"/>
    </xf>
    <xf numFmtId="43" fontId="9" fillId="0" borderId="16" xfId="1" applyFont="1" applyBorder="1" applyAlignment="1">
      <alignment horizontal="center"/>
    </xf>
    <xf numFmtId="43" fontId="9" fillId="0" borderId="16" xfId="1" applyFont="1" applyBorder="1"/>
    <xf numFmtId="43" fontId="10" fillId="0" borderId="5" xfId="1" applyFont="1" applyBorder="1" applyAlignment="1">
      <alignment horizontal="right" vertical="center" readingOrder="1"/>
    </xf>
    <xf numFmtId="43" fontId="10" fillId="0" borderId="5" xfId="1" applyFont="1" applyBorder="1" applyAlignment="1">
      <alignment horizontal="center" vertical="center" readingOrder="1"/>
    </xf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43" fontId="2" fillId="0" borderId="5" xfId="1" applyFont="1" applyBorder="1"/>
    <xf numFmtId="17" fontId="2" fillId="0" borderId="1" xfId="1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7"/>
  <sheetViews>
    <sheetView topLeftCell="B1" zoomScaleNormal="80" workbookViewId="0">
      <selection activeCell="I4" sqref="I4"/>
    </sheetView>
  </sheetViews>
  <sheetFormatPr defaultColWidth="8.7109375" defaultRowHeight="15"/>
  <cols>
    <col min="1" max="1" width="14.28515625" customWidth="1"/>
    <col min="2" max="2" width="34.28515625" bestFit="1" customWidth="1"/>
    <col min="3" max="3" width="14.28515625" bestFit="1" customWidth="1"/>
    <col min="4" max="4" width="13.7109375" bestFit="1" customWidth="1"/>
    <col min="5" max="5" width="35.5703125" bestFit="1" customWidth="1"/>
    <col min="6" max="6" width="13.7109375" bestFit="1" customWidth="1"/>
    <col min="7" max="7" width="14.28515625" bestFit="1" customWidth="1"/>
    <col min="8" max="8" width="15.42578125" style="5" customWidth="1"/>
    <col min="9" max="9" width="15.42578125" style="5" bestFit="1" customWidth="1"/>
    <col min="10" max="10" width="17.5703125" style="54" bestFit="1" customWidth="1"/>
    <col min="12" max="12" width="13.28515625" bestFit="1" customWidth="1"/>
    <col min="13" max="13" width="11.42578125" bestFit="1" customWidth="1"/>
  </cols>
  <sheetData>
    <row r="1" spans="2:13" ht="22.5" customHeight="1" thickBot="1"/>
    <row r="2" spans="2:13" ht="15.75" thickBot="1">
      <c r="B2" s="138" t="s">
        <v>0</v>
      </c>
      <c r="C2" s="137"/>
      <c r="D2" s="139"/>
      <c r="E2" s="137" t="s">
        <v>81</v>
      </c>
      <c r="F2" s="137"/>
      <c r="G2" s="137"/>
      <c r="H2" s="49" t="s">
        <v>100</v>
      </c>
      <c r="I2" s="49" t="s">
        <v>188</v>
      </c>
      <c r="J2" s="55" t="s">
        <v>151</v>
      </c>
    </row>
    <row r="3" spans="2:13" ht="15.75" thickBot="1">
      <c r="B3" s="11"/>
      <c r="D3" s="12"/>
      <c r="H3" s="85"/>
      <c r="I3" s="93"/>
      <c r="J3" s="56"/>
    </row>
    <row r="4" spans="2:13" ht="15.75" thickBot="1">
      <c r="B4" s="13" t="s">
        <v>1</v>
      </c>
      <c r="C4" s="3">
        <f>SUM(C6:C20)</f>
        <v>6275086.3786000004</v>
      </c>
      <c r="D4" s="14"/>
      <c r="E4" s="7" t="s">
        <v>99</v>
      </c>
      <c r="F4" s="2">
        <f>SUM(F6:F17)</f>
        <v>6125642.2499933848</v>
      </c>
      <c r="H4" s="86">
        <f>C4-F4</f>
        <v>149444.12860661559</v>
      </c>
      <c r="I4" s="86">
        <f>Budget!E26</f>
        <v>569962.54</v>
      </c>
      <c r="J4" s="135">
        <f>H4+I4</f>
        <v>719406.66860661563</v>
      </c>
      <c r="L4" s="2"/>
      <c r="M4" s="2"/>
    </row>
    <row r="5" spans="2:13">
      <c r="B5" s="13"/>
      <c r="C5" s="3"/>
      <c r="D5" s="12"/>
      <c r="E5" s="7"/>
      <c r="H5" s="86"/>
      <c r="I5" s="85"/>
      <c r="J5" s="57"/>
      <c r="L5" s="2"/>
      <c r="M5" s="2"/>
    </row>
    <row r="6" spans="2:13" ht="15.75" thickBot="1">
      <c r="B6" s="13" t="s">
        <v>2</v>
      </c>
      <c r="C6" s="3">
        <f>D7+D8</f>
        <v>4670605.9933000002</v>
      </c>
      <c r="D6" s="14"/>
      <c r="E6" s="7" t="s">
        <v>87</v>
      </c>
      <c r="F6" s="2">
        <f>SUM(G7:G12)</f>
        <v>3821695.1185333133</v>
      </c>
      <c r="H6" s="86">
        <f t="shared" ref="H6:H14" si="0">C6-F6</f>
        <v>848910.87476668693</v>
      </c>
      <c r="I6" s="94"/>
      <c r="J6" s="57"/>
    </row>
    <row r="7" spans="2:13" ht="15.75" thickBot="1">
      <c r="B7" s="15" t="s">
        <v>94</v>
      </c>
      <c r="C7" s="3"/>
      <c r="D7" s="16">
        <f>Budget!E8</f>
        <v>3170540.6135999998</v>
      </c>
      <c r="E7" s="9" t="s">
        <v>82</v>
      </c>
      <c r="G7" s="3">
        <f>Budget!E51+Budget!E63</f>
        <v>2554125.6867333129</v>
      </c>
      <c r="H7" s="86"/>
      <c r="I7" s="134" t="s">
        <v>217</v>
      </c>
      <c r="J7" s="135">
        <f>'Investimentos 2026 - ok'!C14</f>
        <v>754000</v>
      </c>
    </row>
    <row r="8" spans="2:13">
      <c r="B8" s="15" t="s">
        <v>98</v>
      </c>
      <c r="C8" s="3"/>
      <c r="D8" s="16">
        <f>Budget!E11</f>
        <v>1500065.3797000002</v>
      </c>
      <c r="E8" s="9" t="s">
        <v>83</v>
      </c>
      <c r="G8" s="3">
        <f>Budget!E65+Budget!E67+Budget!E75+Budget!E82</f>
        <v>694489.2546000001</v>
      </c>
      <c r="H8" s="86"/>
      <c r="I8" s="85"/>
      <c r="J8" s="57"/>
    </row>
    <row r="9" spans="2:13">
      <c r="B9" s="13"/>
      <c r="C9" s="3"/>
      <c r="D9" s="14"/>
      <c r="E9" s="10" t="s">
        <v>84</v>
      </c>
      <c r="G9" s="84">
        <f>Budget!E164</f>
        <v>393525.83125000005</v>
      </c>
      <c r="H9" s="86"/>
      <c r="I9" s="85"/>
      <c r="J9" s="57"/>
    </row>
    <row r="10" spans="2:13">
      <c r="B10" s="20" t="e">
        <f>D7+SUM(Budget!#REF!)</f>
        <v>#REF!</v>
      </c>
      <c r="C10" s="3"/>
      <c r="D10" s="14"/>
      <c r="E10" s="10" t="s">
        <v>85</v>
      </c>
      <c r="G10" s="84">
        <f>Budget!E170</f>
        <v>161045.75354999999</v>
      </c>
      <c r="H10" s="86"/>
      <c r="I10" s="85"/>
      <c r="J10" s="57"/>
    </row>
    <row r="11" spans="2:13">
      <c r="B11" s="13"/>
      <c r="C11" s="3"/>
      <c r="D11" s="14"/>
      <c r="E11" s="10" t="s">
        <v>86</v>
      </c>
      <c r="G11" s="3">
        <f>Budget!E109</f>
        <v>18508.592400000001</v>
      </c>
      <c r="H11" s="86"/>
      <c r="I11" s="85"/>
      <c r="J11" s="57"/>
    </row>
    <row r="12" spans="2:13">
      <c r="B12" s="13"/>
      <c r="D12" s="12"/>
      <c r="E12" s="7"/>
      <c r="G12" s="48"/>
      <c r="H12" s="87"/>
      <c r="I12" s="85"/>
      <c r="J12" s="57"/>
    </row>
    <row r="13" spans="2:13">
      <c r="B13" s="13" t="s">
        <v>149</v>
      </c>
      <c r="C13" s="3">
        <f>Budget!E20</f>
        <v>612079.27079999994</v>
      </c>
      <c r="D13" s="14"/>
      <c r="E13" s="13" t="s">
        <v>149</v>
      </c>
      <c r="F13" s="3">
        <f>Budget!E115</f>
        <v>487797.24898076867</v>
      </c>
      <c r="H13" s="88">
        <f t="shared" si="0"/>
        <v>124282.02181923128</v>
      </c>
      <c r="I13" s="94"/>
      <c r="J13" s="57"/>
    </row>
    <row r="14" spans="2:13">
      <c r="B14" s="13" t="s">
        <v>150</v>
      </c>
      <c r="C14" s="3">
        <f>Budget!E22</f>
        <v>205729.37279999998</v>
      </c>
      <c r="D14" s="14"/>
      <c r="E14" s="13" t="s">
        <v>150</v>
      </c>
      <c r="F14" s="84">
        <f>Budget!E131</f>
        <v>137455.70000000001</v>
      </c>
      <c r="H14" s="88">
        <f t="shared" si="0"/>
        <v>68273.672799999971</v>
      </c>
      <c r="I14" s="94"/>
      <c r="J14" s="57"/>
    </row>
    <row r="15" spans="2:13">
      <c r="B15" s="13" t="s">
        <v>88</v>
      </c>
      <c r="C15" s="3">
        <f>Budget!E31</f>
        <v>577098.57899999991</v>
      </c>
      <c r="D15" s="14"/>
      <c r="E15" s="13" t="s">
        <v>88</v>
      </c>
      <c r="F15" s="84">
        <f>Budget!E133</f>
        <v>1228447.708637302</v>
      </c>
      <c r="H15" s="89">
        <f>C15-F15</f>
        <v>-651349.12963730213</v>
      </c>
      <c r="I15" s="94"/>
      <c r="J15" s="57"/>
    </row>
    <row r="16" spans="2:13">
      <c r="B16" s="13"/>
      <c r="C16" s="3"/>
      <c r="D16" s="14"/>
      <c r="E16" s="7" t="s">
        <v>129</v>
      </c>
      <c r="F16" s="84">
        <f>Budget!E174</f>
        <v>184135.08859199999</v>
      </c>
      <c r="H16" s="89">
        <f>C16-F16</f>
        <v>-184135.08859199999</v>
      </c>
      <c r="I16" s="94"/>
      <c r="J16" s="57"/>
    </row>
    <row r="17" spans="2:10">
      <c r="B17" s="13" t="s">
        <v>104</v>
      </c>
      <c r="C17" s="3">
        <f>Budget!E39</f>
        <v>68142.853499999997</v>
      </c>
      <c r="D17" s="14"/>
      <c r="E17" s="13" t="s">
        <v>104</v>
      </c>
      <c r="F17" s="3">
        <f>Budget!E91</f>
        <v>266111.38524999999</v>
      </c>
      <c r="H17" s="89">
        <f>C17-F17</f>
        <v>-197968.53174999999</v>
      </c>
      <c r="I17" s="94"/>
      <c r="J17" s="57"/>
    </row>
    <row r="18" spans="2:10">
      <c r="B18" s="17"/>
      <c r="C18" s="3"/>
      <c r="D18" s="14"/>
      <c r="E18" s="1"/>
      <c r="F18" s="3"/>
      <c r="H18" s="90"/>
      <c r="I18" s="94"/>
      <c r="J18" s="57"/>
    </row>
    <row r="19" spans="2:10">
      <c r="B19" s="13" t="s">
        <v>80</v>
      </c>
      <c r="C19" s="3">
        <f>Budget!E24</f>
        <v>29830.309199999996</v>
      </c>
      <c r="D19" s="14"/>
      <c r="G19" s="3"/>
      <c r="H19" s="88">
        <f t="shared" ref="H19:H20" si="1">C19-F19</f>
        <v>29830.309199999996</v>
      </c>
      <c r="I19" s="85"/>
      <c r="J19" s="57"/>
    </row>
    <row r="20" spans="2:10">
      <c r="B20" s="13" t="s">
        <v>137</v>
      </c>
      <c r="C20" s="3">
        <f>Budget!E44</f>
        <v>111600</v>
      </c>
      <c r="D20" s="14"/>
      <c r="G20" s="3"/>
      <c r="H20" s="88">
        <f t="shared" si="1"/>
        <v>111600</v>
      </c>
      <c r="I20" s="85"/>
      <c r="J20" s="57"/>
    </row>
    <row r="21" spans="2:10" ht="15.75" thickBot="1">
      <c r="B21" s="18"/>
      <c r="C21" s="4"/>
      <c r="D21" s="19"/>
      <c r="E21" s="4"/>
      <c r="F21" s="4"/>
      <c r="G21" s="4"/>
      <c r="H21" s="91"/>
      <c r="I21" s="95"/>
      <c r="J21" s="58"/>
    </row>
    <row r="22" spans="2:10">
      <c r="C22" s="6"/>
    </row>
    <row r="23" spans="2:10">
      <c r="B23" t="s">
        <v>101</v>
      </c>
      <c r="C23" s="23">
        <v>4.4999999999999998E-2</v>
      </c>
    </row>
    <row r="27" spans="2:10">
      <c r="D27" s="21"/>
      <c r="E27" s="21"/>
      <c r="F27" s="22"/>
      <c r="G27" s="21"/>
      <c r="H27" s="92"/>
    </row>
  </sheetData>
  <mergeCells count="2">
    <mergeCell ref="E2:G2"/>
    <mergeCell ref="B2:D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262"/>
  <sheetViews>
    <sheetView tabSelected="1" zoomScaleNormal="100" workbookViewId="0"/>
  </sheetViews>
  <sheetFormatPr defaultColWidth="8.7109375" defaultRowHeight="15"/>
  <cols>
    <col min="1" max="1" width="3.5703125" customWidth="1"/>
    <col min="2" max="2" width="61.42578125" customWidth="1"/>
    <col min="3" max="3" width="24.5703125" customWidth="1"/>
    <col min="4" max="5" width="18.85546875" customWidth="1"/>
    <col min="6" max="6" width="14.28515625" bestFit="1" customWidth="1"/>
    <col min="7" max="7" width="17.140625" customWidth="1"/>
    <col min="8" max="8" width="8" bestFit="1" customWidth="1"/>
    <col min="9" max="9" width="8.85546875" bestFit="1" customWidth="1"/>
    <col min="10" max="10" width="10.7109375" bestFit="1" customWidth="1"/>
    <col min="11" max="11" width="43.85546875" style="5" bestFit="1" customWidth="1"/>
    <col min="12" max="12" width="27.42578125" customWidth="1"/>
    <col min="13" max="13" width="14.42578125" bestFit="1" customWidth="1"/>
    <col min="14" max="14" width="13.28515625" bestFit="1" customWidth="1"/>
    <col min="15" max="15" width="14.42578125" bestFit="1" customWidth="1"/>
    <col min="16" max="17" width="13.28515625" bestFit="1" customWidth="1"/>
    <col min="18" max="18" width="12.28515625" bestFit="1" customWidth="1"/>
  </cols>
  <sheetData>
    <row r="1" spans="2:10" ht="26.25" customHeight="1">
      <c r="F1" s="59" t="s">
        <v>164</v>
      </c>
      <c r="G1" s="5" t="s">
        <v>221</v>
      </c>
      <c r="H1" t="s">
        <v>222</v>
      </c>
    </row>
    <row r="2" spans="2:10" ht="89.25" customHeight="1">
      <c r="B2" s="67"/>
      <c r="C2" s="136" t="s">
        <v>153</v>
      </c>
      <c r="D2" s="136" t="s">
        <v>200</v>
      </c>
      <c r="E2" s="136" t="s">
        <v>154</v>
      </c>
      <c r="G2" s="68">
        <v>6.5000000000000002E-2</v>
      </c>
      <c r="H2" s="96">
        <v>6.5000000000000002E-2</v>
      </c>
      <c r="I2" s="99"/>
      <c r="J2" s="97"/>
    </row>
    <row r="3" spans="2:10">
      <c r="B3" s="31" t="s">
        <v>0</v>
      </c>
      <c r="C3" s="26">
        <v>6049136.373866667</v>
      </c>
      <c r="D3" s="26">
        <v>6415339.9800000004</v>
      </c>
      <c r="E3" s="26">
        <v>6845048.9186000004</v>
      </c>
      <c r="H3" t="s">
        <v>193</v>
      </c>
      <c r="I3" s="5" t="s">
        <v>195</v>
      </c>
      <c r="J3" t="s">
        <v>194</v>
      </c>
    </row>
    <row r="4" spans="2:10">
      <c r="B4" s="30"/>
      <c r="C4" s="25"/>
      <c r="D4" s="25"/>
      <c r="E4" s="25" t="s">
        <v>223</v>
      </c>
      <c r="J4" s="60" t="s">
        <v>196</v>
      </c>
    </row>
    <row r="5" spans="2:10">
      <c r="B5" s="31" t="s">
        <v>1</v>
      </c>
      <c r="C5" s="26">
        <v>5663338.0655333335</v>
      </c>
      <c r="D5" s="26">
        <v>6303739.9800000004</v>
      </c>
      <c r="E5" s="26">
        <v>6733448.9186000004</v>
      </c>
      <c r="J5" t="s">
        <v>197</v>
      </c>
    </row>
    <row r="6" spans="2:10">
      <c r="B6" s="30"/>
      <c r="C6" s="25"/>
      <c r="D6" s="25"/>
      <c r="E6" s="25" t="s">
        <v>223</v>
      </c>
      <c r="G6" s="64" t="s">
        <v>156</v>
      </c>
    </row>
    <row r="7" spans="2:10">
      <c r="B7" s="40" t="s">
        <v>94</v>
      </c>
      <c r="C7" s="41">
        <v>4077834.6832666667</v>
      </c>
      <c r="D7" s="41">
        <v>4332011.82</v>
      </c>
      <c r="E7" s="41">
        <v>4670605.9933000002</v>
      </c>
      <c r="G7" s="65" t="s">
        <v>157</v>
      </c>
    </row>
    <row r="8" spans="2:10">
      <c r="B8" s="31" t="s">
        <v>2</v>
      </c>
      <c r="C8" s="26">
        <v>2767172.3309999998</v>
      </c>
      <c r="D8" s="26">
        <v>2917396.4400000004</v>
      </c>
      <c r="E8" s="26">
        <v>3170540.6135999998</v>
      </c>
      <c r="G8" s="66" t="s">
        <v>158</v>
      </c>
    </row>
    <row r="9" spans="2:10">
      <c r="B9" s="43" t="s">
        <v>190</v>
      </c>
      <c r="C9" s="47">
        <v>2647896.8669999996</v>
      </c>
      <c r="D9" s="62">
        <v>2821976.2800000003</v>
      </c>
      <c r="E9" s="50">
        <v>3068918.1431999998</v>
      </c>
      <c r="J9" s="5"/>
    </row>
    <row r="10" spans="2:10">
      <c r="B10" s="43" t="s">
        <v>3</v>
      </c>
      <c r="C10" s="47">
        <v>119275.46399999999</v>
      </c>
      <c r="D10" s="62">
        <v>95420.160000000003</v>
      </c>
      <c r="E10" s="50">
        <v>101622.47040000001</v>
      </c>
      <c r="J10" s="5"/>
    </row>
    <row r="11" spans="2:10" ht="15.75" customHeight="1">
      <c r="B11" s="31" t="s">
        <v>98</v>
      </c>
      <c r="C11" s="26">
        <v>1310662.3522666667</v>
      </c>
      <c r="D11" s="26">
        <v>1414615.3800000001</v>
      </c>
      <c r="E11" s="26">
        <v>1500065.3797000002</v>
      </c>
      <c r="J11" s="5"/>
    </row>
    <row r="12" spans="2:10">
      <c r="B12" s="8" t="s">
        <v>4</v>
      </c>
      <c r="C12" s="47">
        <v>1126980.2499999998</v>
      </c>
      <c r="D12" s="61">
        <v>1261581.1100000001</v>
      </c>
      <c r="E12" s="50">
        <v>1343583.88215</v>
      </c>
      <c r="J12" s="5"/>
    </row>
    <row r="13" spans="2:10">
      <c r="B13" s="32" t="s">
        <v>5</v>
      </c>
      <c r="C13" s="47">
        <v>19744.926666666666</v>
      </c>
      <c r="D13" s="61">
        <v>23716.03</v>
      </c>
      <c r="E13" s="50">
        <v>25257.571949999998</v>
      </c>
      <c r="J13" s="5"/>
    </row>
    <row r="14" spans="2:10">
      <c r="B14" s="32" t="s">
        <v>6</v>
      </c>
      <c r="C14" s="47">
        <v>17399.946666666667</v>
      </c>
      <c r="D14" s="61">
        <v>13375.25</v>
      </c>
      <c r="E14" s="50">
        <v>14244.641249999999</v>
      </c>
      <c r="J14" s="5"/>
    </row>
    <row r="15" spans="2:10">
      <c r="B15" s="8" t="s">
        <v>7</v>
      </c>
      <c r="C15" s="47">
        <v>5083.9249999999993</v>
      </c>
      <c r="D15" s="61">
        <v>1750</v>
      </c>
      <c r="E15" s="50">
        <v>1863.75</v>
      </c>
      <c r="J15" s="5"/>
    </row>
    <row r="16" spans="2:10">
      <c r="B16" s="44" t="s">
        <v>95</v>
      </c>
      <c r="C16" s="47">
        <v>123960.00393333331</v>
      </c>
      <c r="D16" s="62">
        <v>100000</v>
      </c>
      <c r="E16" s="47">
        <v>100000</v>
      </c>
      <c r="J16" s="5"/>
    </row>
    <row r="17" spans="2:10">
      <c r="B17" s="8" t="s">
        <v>96</v>
      </c>
      <c r="C17" s="47">
        <v>0</v>
      </c>
      <c r="D17" s="62">
        <v>0</v>
      </c>
      <c r="E17" s="50">
        <v>0</v>
      </c>
      <c r="J17" s="5"/>
    </row>
    <row r="18" spans="2:10">
      <c r="B18" s="44" t="s">
        <v>191</v>
      </c>
      <c r="C18" s="47">
        <v>0</v>
      </c>
      <c r="D18" s="61">
        <v>0</v>
      </c>
      <c r="E18" s="50">
        <v>0</v>
      </c>
      <c r="J18" s="5"/>
    </row>
    <row r="19" spans="2:10">
      <c r="B19" s="8" t="s">
        <v>89</v>
      </c>
      <c r="C19" s="47">
        <v>17493.3</v>
      </c>
      <c r="D19" s="61">
        <v>14192.99</v>
      </c>
      <c r="E19" s="50">
        <v>15115.53435</v>
      </c>
      <c r="J19" s="5"/>
    </row>
    <row r="20" spans="2:10">
      <c r="B20" s="31" t="s">
        <v>12</v>
      </c>
      <c r="C20" s="26">
        <v>350893.8759333333</v>
      </c>
      <c r="D20" s="26">
        <v>574722.31999999995</v>
      </c>
      <c r="E20" s="26">
        <v>612079.27079999994</v>
      </c>
      <c r="J20" s="5"/>
    </row>
    <row r="21" spans="2:10">
      <c r="B21" s="32" t="s">
        <v>111</v>
      </c>
      <c r="C21" s="47">
        <v>350893.8759333333</v>
      </c>
      <c r="D21" s="61">
        <v>574722.31999999995</v>
      </c>
      <c r="E21" s="61">
        <v>612079.27079999994</v>
      </c>
      <c r="J21" s="5"/>
    </row>
    <row r="22" spans="2:10">
      <c r="B22" s="31" t="s">
        <v>112</v>
      </c>
      <c r="C22" s="26">
        <v>136040.19</v>
      </c>
      <c r="D22" s="26">
        <v>193173.12</v>
      </c>
      <c r="E22" s="26">
        <v>205729.37279999998</v>
      </c>
      <c r="J22" s="5"/>
    </row>
    <row r="23" spans="2:10">
      <c r="B23" s="8" t="s">
        <v>113</v>
      </c>
      <c r="C23" s="47">
        <v>136040.19</v>
      </c>
      <c r="D23" s="61">
        <v>193173.12</v>
      </c>
      <c r="E23" s="61">
        <v>205729.37279999998</v>
      </c>
      <c r="J23" s="5"/>
    </row>
    <row r="24" spans="2:10">
      <c r="B24" s="31" t="s">
        <v>80</v>
      </c>
      <c r="C24" s="26">
        <v>44447.040733333328</v>
      </c>
      <c r="D24" s="26">
        <v>28009.679999999997</v>
      </c>
      <c r="E24" s="26">
        <v>29830.309199999996</v>
      </c>
      <c r="J24" s="5"/>
    </row>
    <row r="25" spans="2:10">
      <c r="B25" s="42" t="s">
        <v>13</v>
      </c>
      <c r="C25" s="47">
        <v>44447.040733333328</v>
      </c>
      <c r="D25" s="61">
        <v>28009.679999999997</v>
      </c>
      <c r="E25" s="61">
        <v>29830.309199999996</v>
      </c>
      <c r="J25" s="5"/>
    </row>
    <row r="26" spans="2:10">
      <c r="B26" s="31" t="s">
        <v>14</v>
      </c>
      <c r="C26" s="26">
        <v>385798.30833333329</v>
      </c>
      <c r="D26" s="26">
        <v>569962.54</v>
      </c>
      <c r="E26" s="26">
        <v>569962.54</v>
      </c>
      <c r="J26" s="5"/>
    </row>
    <row r="27" spans="2:10">
      <c r="B27" s="44" t="s">
        <v>15</v>
      </c>
      <c r="C27" s="47">
        <v>140000</v>
      </c>
      <c r="D27" s="62">
        <v>300000</v>
      </c>
      <c r="E27" s="47">
        <v>300000</v>
      </c>
      <c r="J27" s="5"/>
    </row>
    <row r="28" spans="2:10">
      <c r="B28" s="44" t="s">
        <v>90</v>
      </c>
      <c r="C28" s="47">
        <v>35000</v>
      </c>
      <c r="D28" s="62">
        <v>75000</v>
      </c>
      <c r="E28" s="47">
        <v>75000</v>
      </c>
      <c r="J28" s="5"/>
    </row>
    <row r="29" spans="2:10">
      <c r="B29" s="44" t="s">
        <v>130</v>
      </c>
      <c r="C29" s="47">
        <v>90798.308333333305</v>
      </c>
      <c r="D29" s="63">
        <v>114962.54000000001</v>
      </c>
      <c r="E29" s="63">
        <v>114962.54000000001</v>
      </c>
      <c r="J29" s="5"/>
    </row>
    <row r="30" spans="2:10">
      <c r="B30" s="44" t="s">
        <v>114</v>
      </c>
      <c r="C30" s="47">
        <v>120000</v>
      </c>
      <c r="D30" s="62">
        <v>80000</v>
      </c>
      <c r="E30" s="47">
        <v>80000</v>
      </c>
      <c r="J30" s="5"/>
    </row>
    <row r="31" spans="2:10">
      <c r="B31" s="31" t="s">
        <v>16</v>
      </c>
      <c r="C31" s="26">
        <v>693068.51059999992</v>
      </c>
      <c r="D31" s="26">
        <v>541876.6</v>
      </c>
      <c r="E31" s="26">
        <v>577098.57899999991</v>
      </c>
      <c r="J31" s="5"/>
    </row>
    <row r="32" spans="2:10">
      <c r="B32" s="8" t="s">
        <v>73</v>
      </c>
      <c r="C32" s="47">
        <v>45529.953333333331</v>
      </c>
      <c r="D32" s="47"/>
      <c r="E32" s="47" t="s">
        <v>223</v>
      </c>
      <c r="J32" s="5"/>
    </row>
    <row r="33" spans="1:10">
      <c r="B33" s="8" t="s">
        <v>92</v>
      </c>
      <c r="C33" s="47">
        <v>72662.347266666649</v>
      </c>
      <c r="D33" s="61">
        <v>21640.03</v>
      </c>
      <c r="E33" s="110">
        <v>23046.631949999999</v>
      </c>
      <c r="J33" s="5"/>
    </row>
    <row r="34" spans="1:10">
      <c r="B34" s="8" t="s">
        <v>79</v>
      </c>
      <c r="C34" s="47">
        <v>15000</v>
      </c>
      <c r="D34" s="61">
        <v>9295</v>
      </c>
      <c r="E34" s="61">
        <v>9899.1749999999993</v>
      </c>
      <c r="J34" s="5"/>
    </row>
    <row r="35" spans="1:10" ht="15.75" thickBot="1">
      <c r="B35" s="8" t="s">
        <v>163</v>
      </c>
      <c r="C35" s="47">
        <v>31494.21</v>
      </c>
      <c r="D35" s="61">
        <v>53884.53</v>
      </c>
      <c r="E35" s="104">
        <v>57387.024449999997</v>
      </c>
      <c r="J35" s="5"/>
    </row>
    <row r="36" spans="1:10">
      <c r="B36" s="24" t="s">
        <v>126</v>
      </c>
      <c r="C36" s="47">
        <v>339036.85553470918</v>
      </c>
      <c r="D36" s="103">
        <v>370139.31</v>
      </c>
      <c r="E36" s="105">
        <v>394198.36514999997</v>
      </c>
      <c r="F36" s="102">
        <v>486765.74759999994</v>
      </c>
      <c r="G36" t="s">
        <v>219</v>
      </c>
      <c r="J36" s="5"/>
    </row>
    <row r="37" spans="1:10">
      <c r="B37" s="24" t="s">
        <v>127</v>
      </c>
      <c r="C37" s="47">
        <v>141761.02439024387</v>
      </c>
      <c r="D37" s="103">
        <v>78480.37</v>
      </c>
      <c r="E37" s="106">
        <v>83581.594049999985</v>
      </c>
      <c r="F37" s="48"/>
      <c r="J37" s="5"/>
    </row>
    <row r="38" spans="1:10" ht="15.75" thickBot="1">
      <c r="B38" s="24" t="s">
        <v>128</v>
      </c>
      <c r="C38" s="47">
        <v>47584.120075046907</v>
      </c>
      <c r="D38" s="103">
        <v>8437.36</v>
      </c>
      <c r="E38" s="107">
        <v>8985.7883999999995</v>
      </c>
      <c r="F38" s="48"/>
      <c r="J38" s="5"/>
    </row>
    <row r="39" spans="1:10">
      <c r="B39" s="31" t="s">
        <v>97</v>
      </c>
      <c r="C39" s="26">
        <v>104453.76499999998</v>
      </c>
      <c r="D39" s="26">
        <v>63983.9</v>
      </c>
      <c r="E39" s="79">
        <v>68142.853499999997</v>
      </c>
      <c r="J39" s="5"/>
    </row>
    <row r="40" spans="1:10">
      <c r="B40" s="44" t="s">
        <v>8</v>
      </c>
      <c r="C40" s="47">
        <v>815.09999999999991</v>
      </c>
      <c r="D40" s="61">
        <v>1085</v>
      </c>
      <c r="E40" s="61">
        <v>1155.5249999999999</v>
      </c>
      <c r="J40" s="5"/>
    </row>
    <row r="41" spans="1:10">
      <c r="B41" s="44" t="s">
        <v>9</v>
      </c>
      <c r="C41" s="47">
        <v>20000</v>
      </c>
      <c r="D41" s="61">
        <v>9324.43</v>
      </c>
      <c r="E41" s="61">
        <v>9930.5179499999995</v>
      </c>
      <c r="J41" s="5"/>
    </row>
    <row r="42" spans="1:10">
      <c r="B42" s="44" t="s">
        <v>10</v>
      </c>
      <c r="C42" s="47">
        <v>80503.664999999994</v>
      </c>
      <c r="D42" s="61">
        <v>48149.47</v>
      </c>
      <c r="E42" s="61">
        <v>51279.185550000002</v>
      </c>
      <c r="J42" s="5"/>
    </row>
    <row r="43" spans="1:10" ht="15.75" thickBot="1">
      <c r="A43" s="4"/>
      <c r="B43" s="80" t="s">
        <v>162</v>
      </c>
      <c r="C43" s="81">
        <v>3135</v>
      </c>
      <c r="D43" s="82">
        <v>5425</v>
      </c>
      <c r="E43" s="82">
        <v>5777.625</v>
      </c>
      <c r="J43" s="5"/>
    </row>
    <row r="44" spans="1:10">
      <c r="B44" s="78" t="s">
        <v>192</v>
      </c>
      <c r="C44" s="79">
        <v>256600</v>
      </c>
      <c r="D44" s="79">
        <v>111600</v>
      </c>
      <c r="E44" s="79">
        <v>111600</v>
      </c>
      <c r="J44" s="5"/>
    </row>
    <row r="45" spans="1:10">
      <c r="B45" s="44" t="s">
        <v>155</v>
      </c>
      <c r="C45" s="47">
        <v>116600</v>
      </c>
      <c r="D45" s="62">
        <v>111600</v>
      </c>
      <c r="E45" s="47">
        <v>111600</v>
      </c>
      <c r="J45" s="5"/>
    </row>
    <row r="46" spans="1:10">
      <c r="B46" s="44" t="s">
        <v>159</v>
      </c>
      <c r="C46" s="47">
        <v>0</v>
      </c>
      <c r="D46" s="61"/>
      <c r="E46" s="61" t="s">
        <v>223</v>
      </c>
      <c r="J46" s="5"/>
    </row>
    <row r="47" spans="1:10">
      <c r="B47" s="44" t="s">
        <v>160</v>
      </c>
      <c r="C47" s="47">
        <v>0</v>
      </c>
      <c r="D47" s="61"/>
      <c r="E47" s="61" t="s">
        <v>223</v>
      </c>
      <c r="J47" s="5"/>
    </row>
    <row r="48" spans="1:10">
      <c r="B48" s="44" t="s">
        <v>161</v>
      </c>
      <c r="C48" s="47">
        <v>0</v>
      </c>
      <c r="D48" s="61"/>
      <c r="E48" s="61" t="s">
        <v>223</v>
      </c>
      <c r="J48" s="5"/>
    </row>
    <row r="49" spans="2:10">
      <c r="B49" s="33" t="s">
        <v>17</v>
      </c>
      <c r="C49" s="27">
        <v>5449284.4801478339</v>
      </c>
      <c r="D49" s="27">
        <v>5788094.3621044997</v>
      </c>
      <c r="E49" s="27">
        <v>6125642.249993383</v>
      </c>
      <c r="F49" s="2"/>
      <c r="G49" s="48"/>
      <c r="J49" s="5"/>
    </row>
    <row r="50" spans="2:10">
      <c r="B50" s="34" t="s">
        <v>18</v>
      </c>
      <c r="C50" s="27">
        <v>2905380.4708443331</v>
      </c>
      <c r="D50" s="27">
        <v>3319731.6321776668</v>
      </c>
      <c r="E50" s="27">
        <v>3248614.9413333125</v>
      </c>
      <c r="J50" s="5"/>
    </row>
    <row r="51" spans="2:10">
      <c r="B51" s="35" t="s">
        <v>19</v>
      </c>
      <c r="C51" s="28">
        <v>1291775.0998443333</v>
      </c>
      <c r="D51" s="28">
        <v>1601182.1121776665</v>
      </c>
      <c r="E51" s="28">
        <v>1212685.7617333131</v>
      </c>
      <c r="J51" s="5"/>
    </row>
    <row r="52" spans="2:10">
      <c r="B52" s="36" t="s">
        <v>165</v>
      </c>
      <c r="C52" s="47">
        <v>600619.35119999992</v>
      </c>
      <c r="D52" s="47">
        <v>600619.35119999992</v>
      </c>
      <c r="E52" s="62">
        <v>464318.88253132789</v>
      </c>
      <c r="J52" s="5"/>
    </row>
    <row r="53" spans="2:10">
      <c r="B53" s="36" t="s">
        <v>20</v>
      </c>
      <c r="C53" s="47">
        <v>30015.186666666668</v>
      </c>
      <c r="D53" s="61">
        <v>5750</v>
      </c>
      <c r="E53" s="47">
        <v>0</v>
      </c>
      <c r="J53" s="5"/>
    </row>
    <row r="54" spans="2:10">
      <c r="B54" s="36" t="s">
        <v>184</v>
      </c>
      <c r="C54" s="47">
        <v>207213.67616399995</v>
      </c>
      <c r="D54" s="47">
        <v>207213.67616399995</v>
      </c>
      <c r="E54" s="62">
        <v>271565.56410837767</v>
      </c>
      <c r="J54" s="5"/>
    </row>
    <row r="55" spans="2:10">
      <c r="B55" s="36" t="s">
        <v>108</v>
      </c>
      <c r="C55" s="53">
        <v>150000</v>
      </c>
      <c r="D55" s="69">
        <v>475081.68</v>
      </c>
      <c r="E55" s="53">
        <v>150000</v>
      </c>
      <c r="J55" s="5"/>
    </row>
    <row r="56" spans="2:10">
      <c r="B56" s="45" t="s">
        <v>107</v>
      </c>
      <c r="C56" s="47">
        <v>21473.498866666672</v>
      </c>
      <c r="D56" s="47">
        <v>21473.498866666672</v>
      </c>
      <c r="E56" s="62">
        <v>86199.395648678517</v>
      </c>
      <c r="J56" s="5"/>
    </row>
    <row r="57" spans="2:10">
      <c r="B57" s="45" t="s">
        <v>106</v>
      </c>
      <c r="C57" s="47">
        <v>67319.418946999984</v>
      </c>
      <c r="D57" s="47">
        <v>67319.418946999984</v>
      </c>
      <c r="E57" s="62">
        <v>64811.575675698135</v>
      </c>
      <c r="J57" s="5"/>
    </row>
    <row r="58" spans="2:10" ht="15.75" customHeight="1">
      <c r="B58" s="45" t="s">
        <v>70</v>
      </c>
      <c r="C58" s="47">
        <v>27456.956999999999</v>
      </c>
      <c r="D58" s="47">
        <v>27456.956999999999</v>
      </c>
      <c r="E58" s="62">
        <v>27589.151076923077</v>
      </c>
      <c r="J58" s="5"/>
    </row>
    <row r="59" spans="2:10">
      <c r="B59" s="45" t="s">
        <v>71</v>
      </c>
      <c r="C59" s="47">
        <v>89911.799999999988</v>
      </c>
      <c r="D59" s="47">
        <v>89911.799999999988</v>
      </c>
      <c r="E59" s="62">
        <v>80492.307692307688</v>
      </c>
      <c r="J59" s="5"/>
    </row>
    <row r="60" spans="2:10">
      <c r="B60" s="45" t="s">
        <v>22</v>
      </c>
      <c r="C60" s="47">
        <v>20000</v>
      </c>
      <c r="D60" s="47">
        <v>0</v>
      </c>
      <c r="E60" s="47">
        <v>20000</v>
      </c>
      <c r="J60" s="5"/>
    </row>
    <row r="61" spans="2:10">
      <c r="B61" s="36" t="s">
        <v>131</v>
      </c>
      <c r="C61" s="47">
        <v>30914.234999999997</v>
      </c>
      <c r="D61" s="61">
        <v>68155.55</v>
      </c>
      <c r="E61" s="47">
        <v>47708.885000000002</v>
      </c>
      <c r="J61" s="5"/>
    </row>
    <row r="62" spans="2:10">
      <c r="B62" s="36" t="s">
        <v>23</v>
      </c>
      <c r="C62" s="47">
        <v>46850.975999999995</v>
      </c>
      <c r="D62" s="61">
        <v>38200.18</v>
      </c>
      <c r="E62" s="47">
        <v>0</v>
      </c>
      <c r="J62" s="5"/>
    </row>
    <row r="63" spans="2:10">
      <c r="B63" s="35" t="s">
        <v>110</v>
      </c>
      <c r="C63" s="28">
        <v>950000</v>
      </c>
      <c r="D63" s="28">
        <v>1126472.04</v>
      </c>
      <c r="E63" s="28">
        <v>1341439.925</v>
      </c>
      <c r="J63" s="5"/>
    </row>
    <row r="64" spans="2:10">
      <c r="B64" s="36" t="s">
        <v>201</v>
      </c>
      <c r="C64" s="47">
        <v>950000</v>
      </c>
      <c r="D64" s="61">
        <v>1126472.04</v>
      </c>
      <c r="E64" s="62">
        <v>1341439.925</v>
      </c>
      <c r="J64" s="5"/>
    </row>
    <row r="65" spans="2:10">
      <c r="B65" s="35" t="s">
        <v>24</v>
      </c>
      <c r="C65" s="28">
        <v>49725.22</v>
      </c>
      <c r="D65" s="28">
        <v>47597.16</v>
      </c>
      <c r="E65" s="28">
        <v>50690.975400000003</v>
      </c>
      <c r="J65" s="5"/>
    </row>
    <row r="66" spans="2:10">
      <c r="B66" s="36" t="s">
        <v>24</v>
      </c>
      <c r="C66" s="47">
        <v>49725.22</v>
      </c>
      <c r="D66" s="61">
        <v>47597.16</v>
      </c>
      <c r="E66" s="62">
        <v>50690.975400000003</v>
      </c>
      <c r="J66" s="5"/>
    </row>
    <row r="67" spans="2:10">
      <c r="B67" s="35" t="s">
        <v>25</v>
      </c>
      <c r="C67" s="28">
        <v>223414.98079999999</v>
      </c>
      <c r="D67" s="28">
        <v>224209.35</v>
      </c>
      <c r="E67" s="28">
        <v>238782.95775</v>
      </c>
      <c r="J67" s="5"/>
    </row>
    <row r="68" spans="2:10">
      <c r="B68" s="36" t="s">
        <v>26</v>
      </c>
      <c r="C68" s="47">
        <v>107523.75626666666</v>
      </c>
      <c r="D68" s="61">
        <v>107880</v>
      </c>
      <c r="E68" s="61">
        <v>114892.2</v>
      </c>
      <c r="J68" s="5"/>
    </row>
    <row r="69" spans="2:10">
      <c r="B69" s="45" t="s">
        <v>27</v>
      </c>
      <c r="C69" s="47">
        <v>36837.852333333329</v>
      </c>
      <c r="D69" s="61">
        <v>31389.72</v>
      </c>
      <c r="E69" s="61">
        <v>33430.051800000001</v>
      </c>
      <c r="J69" s="5"/>
    </row>
    <row r="70" spans="2:10">
      <c r="B70" s="36" t="s">
        <v>28</v>
      </c>
      <c r="C70" s="47">
        <v>33797.12526666667</v>
      </c>
      <c r="D70" s="61">
        <v>32383.68</v>
      </c>
      <c r="E70" s="61">
        <v>34488.619200000001</v>
      </c>
      <c r="J70" s="5"/>
    </row>
    <row r="71" spans="2:10">
      <c r="B71" s="36" t="s">
        <v>29</v>
      </c>
      <c r="C71" s="47">
        <v>8901.365733333334</v>
      </c>
      <c r="D71" s="61">
        <v>8008.72</v>
      </c>
      <c r="E71" s="61">
        <v>8529.2867999999999</v>
      </c>
      <c r="J71" s="5"/>
    </row>
    <row r="72" spans="2:10">
      <c r="B72" s="36" t="s">
        <v>30</v>
      </c>
      <c r="C72" s="47">
        <v>10401.623466666664</v>
      </c>
      <c r="D72" s="61">
        <v>9012.31</v>
      </c>
      <c r="E72" s="61">
        <v>9598.1101499999986</v>
      </c>
      <c r="J72" s="5"/>
    </row>
    <row r="73" spans="2:10">
      <c r="B73" s="36" t="s">
        <v>31</v>
      </c>
      <c r="C73" s="47">
        <v>25490.294866666671</v>
      </c>
      <c r="D73" s="61">
        <v>32647.54</v>
      </c>
      <c r="E73" s="61">
        <v>34769.630100000002</v>
      </c>
      <c r="J73" s="5"/>
    </row>
    <row r="74" spans="2:10">
      <c r="B74" s="36" t="s">
        <v>183</v>
      </c>
      <c r="C74" s="47">
        <v>462.96286666666663</v>
      </c>
      <c r="D74" s="61">
        <v>2887.38</v>
      </c>
      <c r="E74" s="61">
        <v>3075.0596999999998</v>
      </c>
      <c r="J74" s="5"/>
    </row>
    <row r="75" spans="2:10">
      <c r="B75" s="35" t="s">
        <v>32</v>
      </c>
      <c r="C75" s="28">
        <v>333379.42573333334</v>
      </c>
      <c r="D75" s="28">
        <v>244470.08000000002</v>
      </c>
      <c r="E75" s="28">
        <v>308735.63520000002</v>
      </c>
      <c r="J75" s="5"/>
    </row>
    <row r="76" spans="2:10">
      <c r="B76" s="36" t="s">
        <v>33</v>
      </c>
      <c r="C76" s="47">
        <v>70829.263999999996</v>
      </c>
      <c r="D76" s="61">
        <v>74774.17</v>
      </c>
      <c r="E76" s="61">
        <v>79634.491049999997</v>
      </c>
      <c r="J76" s="5"/>
    </row>
    <row r="77" spans="2:10">
      <c r="B77" s="36" t="s">
        <v>34</v>
      </c>
      <c r="C77" s="47">
        <v>36806.655599999991</v>
      </c>
      <c r="D77" s="61">
        <v>24080.52</v>
      </c>
      <c r="E77" s="61">
        <v>25645.753799999999</v>
      </c>
      <c r="J77" s="5"/>
    </row>
    <row r="78" spans="2:10">
      <c r="B78" s="45" t="s">
        <v>91</v>
      </c>
      <c r="C78" s="47">
        <v>28661.396133333328</v>
      </c>
      <c r="D78" s="61">
        <v>27306.02</v>
      </c>
      <c r="E78" s="61">
        <v>29080.9113</v>
      </c>
      <c r="J78" s="5"/>
    </row>
    <row r="79" spans="2:10">
      <c r="B79" s="38" t="s">
        <v>35</v>
      </c>
      <c r="C79" s="47">
        <v>10000</v>
      </c>
      <c r="D79" s="47">
        <v>0</v>
      </c>
      <c r="E79" s="47">
        <v>0</v>
      </c>
      <c r="J79" s="5"/>
    </row>
    <row r="80" spans="2:10">
      <c r="B80" s="37" t="s">
        <v>36</v>
      </c>
      <c r="C80" s="47">
        <v>187082.11</v>
      </c>
      <c r="D80" s="61">
        <v>93309.37</v>
      </c>
      <c r="E80" s="61">
        <v>99374.479049999994</v>
      </c>
      <c r="J80" s="5"/>
    </row>
    <row r="81" spans="1:10">
      <c r="B81" s="37" t="s">
        <v>166</v>
      </c>
      <c r="C81" s="47">
        <v>0</v>
      </c>
      <c r="D81" s="61">
        <v>25000</v>
      </c>
      <c r="E81" s="47">
        <v>75000</v>
      </c>
      <c r="J81" s="5"/>
    </row>
    <row r="82" spans="1:10">
      <c r="B82" s="35" t="s">
        <v>37</v>
      </c>
      <c r="C82" s="28">
        <v>57085.744466666671</v>
      </c>
      <c r="D82" s="28">
        <v>75800.89</v>
      </c>
      <c r="E82" s="28">
        <v>96279.686249999999</v>
      </c>
      <c r="J82" s="5"/>
    </row>
    <row r="83" spans="1:10">
      <c r="B83" s="37" t="s">
        <v>176</v>
      </c>
      <c r="C83" s="47">
        <v>181.98326666666662</v>
      </c>
      <c r="D83" s="61">
        <v>576.5</v>
      </c>
      <c r="E83" s="61">
        <v>613.97249999999997</v>
      </c>
      <c r="J83" s="5"/>
    </row>
    <row r="84" spans="1:10">
      <c r="B84" s="36" t="s">
        <v>38</v>
      </c>
      <c r="C84" s="47">
        <v>3520.0058666666664</v>
      </c>
      <c r="D84" s="61">
        <v>7932.64</v>
      </c>
      <c r="E84" s="47">
        <v>24000</v>
      </c>
      <c r="J84" s="5"/>
    </row>
    <row r="85" spans="1:10">
      <c r="B85" s="36" t="s">
        <v>39</v>
      </c>
      <c r="C85" s="47">
        <v>6105.1686666666665</v>
      </c>
      <c r="D85" s="61">
        <v>6094.8</v>
      </c>
      <c r="E85" s="61">
        <v>6490.9619999999995</v>
      </c>
      <c r="J85" s="5"/>
    </row>
    <row r="86" spans="1:10">
      <c r="B86" s="37" t="s">
        <v>132</v>
      </c>
      <c r="C86" s="47">
        <v>2055.0969999999998</v>
      </c>
      <c r="D86" s="61">
        <v>6812.32</v>
      </c>
      <c r="E86" s="61">
        <v>7255.1207999999997</v>
      </c>
      <c r="J86" s="5"/>
    </row>
    <row r="87" spans="1:10">
      <c r="B87" s="36" t="s">
        <v>133</v>
      </c>
      <c r="C87" s="47">
        <v>29548.489666666672</v>
      </c>
      <c r="D87" s="61">
        <v>37984.629999999997</v>
      </c>
      <c r="E87" s="61">
        <v>40453.630949999992</v>
      </c>
      <c r="J87" s="5"/>
    </row>
    <row r="88" spans="1:10">
      <c r="B88" s="38" t="s">
        <v>175</v>
      </c>
      <c r="C88" s="47">
        <v>15675</v>
      </c>
      <c r="D88" s="61">
        <v>16400</v>
      </c>
      <c r="E88" s="61">
        <v>17466</v>
      </c>
      <c r="J88" s="5"/>
    </row>
    <row r="89" spans="1:10">
      <c r="B89" s="45" t="s">
        <v>40</v>
      </c>
      <c r="C89" s="47"/>
      <c r="D89" s="47"/>
      <c r="E89" s="47" t="s">
        <v>223</v>
      </c>
      <c r="J89" s="5"/>
    </row>
    <row r="90" spans="1:10">
      <c r="B90" s="34" t="s">
        <v>41</v>
      </c>
      <c r="C90" s="27">
        <v>181882.44771666668</v>
      </c>
      <c r="D90" s="27">
        <v>152592.84999999998</v>
      </c>
      <c r="E90" s="27">
        <v>284619.97765000002</v>
      </c>
      <c r="J90" s="5"/>
    </row>
    <row r="91" spans="1:10">
      <c r="B91" s="35" t="s">
        <v>42</v>
      </c>
      <c r="C91" s="28">
        <v>163796.41675</v>
      </c>
      <c r="D91" s="28">
        <v>135213.88999999998</v>
      </c>
      <c r="E91" s="28">
        <v>266111.38524999999</v>
      </c>
      <c r="J91" s="5"/>
    </row>
    <row r="92" spans="1:10">
      <c r="A92">
        <v>1</v>
      </c>
      <c r="B92" s="36" t="s">
        <v>75</v>
      </c>
      <c r="C92" s="47">
        <v>1500</v>
      </c>
      <c r="D92" s="61">
        <v>2005.56</v>
      </c>
      <c r="E92" s="61">
        <v>2135.9213999999997</v>
      </c>
      <c r="J92" s="5"/>
    </row>
    <row r="93" spans="1:10">
      <c r="A93">
        <v>2</v>
      </c>
      <c r="B93" s="45" t="s">
        <v>74</v>
      </c>
      <c r="C93" s="47">
        <v>2000</v>
      </c>
      <c r="D93" s="61">
        <v>2589.77</v>
      </c>
      <c r="E93" s="61">
        <v>2758.1050499999997</v>
      </c>
      <c r="J93" s="5"/>
    </row>
    <row r="94" spans="1:10">
      <c r="A94">
        <v>3</v>
      </c>
      <c r="B94" s="45" t="s">
        <v>178</v>
      </c>
      <c r="C94" s="47">
        <v>0</v>
      </c>
      <c r="D94" s="61">
        <v>850</v>
      </c>
      <c r="E94" s="61">
        <v>905.25</v>
      </c>
      <c r="J94" s="5"/>
    </row>
    <row r="95" spans="1:10">
      <c r="A95">
        <v>4</v>
      </c>
      <c r="B95" s="36" t="s">
        <v>76</v>
      </c>
      <c r="C95" s="47">
        <v>2000</v>
      </c>
      <c r="D95" s="61">
        <v>2064.8000000000002</v>
      </c>
      <c r="E95" s="61">
        <v>2199.0120000000002</v>
      </c>
      <c r="J95" s="5"/>
    </row>
    <row r="96" spans="1:10">
      <c r="A96">
        <v>5</v>
      </c>
      <c r="B96" s="36" t="s">
        <v>48</v>
      </c>
      <c r="C96" s="47">
        <v>18000</v>
      </c>
      <c r="D96" s="61">
        <v>17463.150000000001</v>
      </c>
      <c r="E96" s="61">
        <v>18598.25475</v>
      </c>
      <c r="J96" s="5"/>
    </row>
    <row r="97" spans="1:10">
      <c r="A97">
        <v>6</v>
      </c>
      <c r="B97" s="45" t="s">
        <v>43</v>
      </c>
      <c r="C97" s="47">
        <v>74601.3796</v>
      </c>
      <c r="D97" s="61">
        <v>41316.519999999997</v>
      </c>
      <c r="E97" s="61">
        <v>44002.093799999995</v>
      </c>
      <c r="J97" s="5"/>
    </row>
    <row r="98" spans="1:10">
      <c r="A98">
        <v>7</v>
      </c>
      <c r="B98" s="45" t="s">
        <v>77</v>
      </c>
      <c r="C98" s="47">
        <v>2000</v>
      </c>
      <c r="D98" s="61">
        <v>1200</v>
      </c>
      <c r="E98" s="61">
        <v>1278</v>
      </c>
      <c r="J98" s="5"/>
    </row>
    <row r="99" spans="1:10">
      <c r="A99">
        <v>8</v>
      </c>
      <c r="B99" s="45" t="s">
        <v>44</v>
      </c>
      <c r="C99" s="47">
        <v>22195.03715</v>
      </c>
      <c r="D99" s="61">
        <v>13447.07</v>
      </c>
      <c r="E99" s="61">
        <v>14321.12955</v>
      </c>
      <c r="J99" s="5"/>
    </row>
    <row r="100" spans="1:10">
      <c r="A100">
        <v>9</v>
      </c>
      <c r="B100" s="45" t="s">
        <v>177</v>
      </c>
      <c r="C100" s="47">
        <v>2000</v>
      </c>
      <c r="D100" s="61">
        <v>2150</v>
      </c>
      <c r="E100" s="61">
        <v>2289.75</v>
      </c>
      <c r="J100" s="5"/>
    </row>
    <row r="101" spans="1:10">
      <c r="A101">
        <v>10</v>
      </c>
      <c r="B101" s="70" t="s">
        <v>170</v>
      </c>
      <c r="C101" s="71">
        <v>0</v>
      </c>
      <c r="D101" s="72">
        <v>450</v>
      </c>
      <c r="E101" s="61">
        <v>479.25</v>
      </c>
      <c r="J101" s="5"/>
    </row>
    <row r="102" spans="1:10">
      <c r="A102">
        <v>11</v>
      </c>
      <c r="B102" s="45" t="s">
        <v>45</v>
      </c>
      <c r="C102" s="53">
        <v>10000</v>
      </c>
      <c r="D102" s="69">
        <v>4929</v>
      </c>
      <c r="E102" s="61">
        <v>5249.3849999999993</v>
      </c>
      <c r="J102" s="5"/>
    </row>
    <row r="103" spans="1:10">
      <c r="A103">
        <v>12</v>
      </c>
      <c r="B103" s="45" t="s">
        <v>46</v>
      </c>
      <c r="C103" s="53">
        <v>20000</v>
      </c>
      <c r="D103" s="69">
        <v>26725.81</v>
      </c>
      <c r="E103" s="61">
        <v>28462.987649999999</v>
      </c>
      <c r="J103" s="5"/>
    </row>
    <row r="104" spans="1:10">
      <c r="A104">
        <v>13</v>
      </c>
      <c r="B104" s="36" t="s">
        <v>105</v>
      </c>
      <c r="C104" s="47">
        <v>2500</v>
      </c>
      <c r="D104" s="61">
        <v>2333.6</v>
      </c>
      <c r="E104" s="61">
        <v>2485.2839999999997</v>
      </c>
      <c r="J104" s="5"/>
    </row>
    <row r="105" spans="1:10">
      <c r="A105">
        <v>14</v>
      </c>
      <c r="B105" s="45" t="s">
        <v>78</v>
      </c>
      <c r="C105" s="47">
        <v>5000</v>
      </c>
      <c r="D105" s="61">
        <v>8212.06</v>
      </c>
      <c r="E105" s="61">
        <v>8745.8438999999998</v>
      </c>
      <c r="J105" s="5"/>
    </row>
    <row r="106" spans="1:10">
      <c r="A106">
        <v>15</v>
      </c>
      <c r="B106" s="36" t="s">
        <v>189</v>
      </c>
      <c r="C106" s="108">
        <v>2000</v>
      </c>
      <c r="D106" s="61">
        <v>9476.5499999999993</v>
      </c>
      <c r="E106" s="61">
        <v>10092.525749999999</v>
      </c>
      <c r="J106" s="5"/>
    </row>
    <row r="107" spans="1:10">
      <c r="A107">
        <v>16</v>
      </c>
      <c r="B107" s="45" t="s">
        <v>171</v>
      </c>
      <c r="C107" s="108">
        <v>0</v>
      </c>
      <c r="D107" s="61">
        <v>13850</v>
      </c>
      <c r="E107" s="47">
        <v>33600</v>
      </c>
      <c r="J107" s="5"/>
    </row>
    <row r="108" spans="1:10">
      <c r="A108">
        <v>17</v>
      </c>
      <c r="B108" s="8" t="s">
        <v>202</v>
      </c>
      <c r="C108" s="109">
        <v>0</v>
      </c>
      <c r="D108" s="109">
        <v>0</v>
      </c>
      <c r="E108" s="47">
        <v>70000</v>
      </c>
      <c r="J108" s="5"/>
    </row>
    <row r="109" spans="1:10">
      <c r="B109" s="35" t="s">
        <v>49</v>
      </c>
      <c r="C109" s="28">
        <v>18086.030966666665</v>
      </c>
      <c r="D109" s="28">
        <v>17378.96</v>
      </c>
      <c r="E109" s="28">
        <v>18508.592400000001</v>
      </c>
      <c r="J109" s="5"/>
    </row>
    <row r="110" spans="1:10">
      <c r="B110" s="38" t="s">
        <v>118</v>
      </c>
      <c r="C110" s="47">
        <v>6199.3022666666675</v>
      </c>
      <c r="D110" s="61">
        <v>3500</v>
      </c>
      <c r="E110" s="61">
        <v>3727.5</v>
      </c>
      <c r="J110" s="5"/>
    </row>
    <row r="111" spans="1:10">
      <c r="B111" s="38" t="s">
        <v>115</v>
      </c>
      <c r="C111" s="47">
        <v>2351.25</v>
      </c>
      <c r="D111" s="61">
        <v>3000</v>
      </c>
      <c r="E111" s="61">
        <v>3195</v>
      </c>
      <c r="J111" s="5"/>
    </row>
    <row r="112" spans="1:10">
      <c r="B112" s="38" t="s">
        <v>119</v>
      </c>
      <c r="C112" s="47">
        <v>2006.3999999999999</v>
      </c>
      <c r="D112" s="61">
        <v>600</v>
      </c>
      <c r="E112" s="61">
        <v>639</v>
      </c>
      <c r="J112" s="5"/>
    </row>
    <row r="113" spans="2:10">
      <c r="B113" s="38" t="s">
        <v>116</v>
      </c>
      <c r="C113" s="47">
        <v>7529.0786999999991</v>
      </c>
      <c r="D113" s="61">
        <v>10278.960000000001</v>
      </c>
      <c r="E113" s="61">
        <v>10947.092400000001</v>
      </c>
      <c r="J113" s="5"/>
    </row>
    <row r="114" spans="2:10">
      <c r="B114" s="34" t="s">
        <v>53</v>
      </c>
      <c r="C114" s="27">
        <v>492841.00214349991</v>
      </c>
      <c r="D114" s="27">
        <v>492841.00214349991</v>
      </c>
      <c r="E114" s="27">
        <v>625252.94898076868</v>
      </c>
      <c r="J114" s="5"/>
    </row>
    <row r="115" spans="2:10">
      <c r="B115" s="35" t="s">
        <v>54</v>
      </c>
      <c r="C115" s="28">
        <v>410662.01404349995</v>
      </c>
      <c r="D115" s="28">
        <v>417864.78111016663</v>
      </c>
      <c r="E115" s="28">
        <v>487797.24898076867</v>
      </c>
      <c r="J115" s="5"/>
    </row>
    <row r="116" spans="2:10">
      <c r="B116" s="38" t="s">
        <v>56</v>
      </c>
      <c r="C116" s="47">
        <v>125730.80519999997</v>
      </c>
      <c r="D116" s="47">
        <v>125730.80519999997</v>
      </c>
      <c r="E116" s="62">
        <v>123488.50254597122</v>
      </c>
      <c r="J116" s="5"/>
    </row>
    <row r="117" spans="2:10" ht="15" customHeight="1">
      <c r="B117" s="38" t="s">
        <v>185</v>
      </c>
      <c r="C117" s="47">
        <v>43377.127793999985</v>
      </c>
      <c r="D117" s="47">
        <v>43377.127793999985</v>
      </c>
      <c r="E117" s="62">
        <v>72224.555400313417</v>
      </c>
      <c r="J117" s="5"/>
    </row>
    <row r="118" spans="2:10" ht="15" hidden="1" customHeight="1">
      <c r="B118" s="38" t="s">
        <v>186</v>
      </c>
      <c r="C118" s="47">
        <v>14092.327749499998</v>
      </c>
      <c r="D118" s="47">
        <v>14092.327749499998</v>
      </c>
      <c r="E118" s="62">
        <v>17237.042750026121</v>
      </c>
      <c r="J118" s="5"/>
    </row>
    <row r="119" spans="2:10">
      <c r="B119" s="38" t="s">
        <v>57</v>
      </c>
      <c r="C119" s="47">
        <v>13478.88</v>
      </c>
      <c r="D119" s="47">
        <v>13478.88</v>
      </c>
      <c r="E119" s="61">
        <v>11250</v>
      </c>
      <c r="J119" s="5"/>
    </row>
    <row r="120" spans="2:10" hidden="1">
      <c r="B120" s="38" t="s">
        <v>187</v>
      </c>
      <c r="C120" s="47">
        <v>4495.160366666667</v>
      </c>
      <c r="D120" s="47">
        <v>4495.160366666667</v>
      </c>
      <c r="E120" s="62">
        <v>22925.266857534738</v>
      </c>
      <c r="J120" s="5"/>
    </row>
    <row r="121" spans="2:10">
      <c r="B121" s="36" t="s">
        <v>134</v>
      </c>
      <c r="C121" s="47">
        <v>10661.452266666665</v>
      </c>
      <c r="D121" s="61">
        <v>14025.01</v>
      </c>
      <c r="E121" s="61">
        <v>14025.01</v>
      </c>
      <c r="J121" s="5"/>
    </row>
    <row r="122" spans="2:10">
      <c r="B122" s="36" t="s">
        <v>60</v>
      </c>
      <c r="C122" s="47">
        <v>0</v>
      </c>
      <c r="D122" s="47">
        <v>0</v>
      </c>
      <c r="E122" s="62">
        <v>10808.145876923076</v>
      </c>
      <c r="J122" s="5"/>
    </row>
    <row r="123" spans="2:10" ht="15" customHeight="1">
      <c r="B123" s="36" t="s">
        <v>167</v>
      </c>
      <c r="C123" s="47">
        <v>0</v>
      </c>
      <c r="D123" s="61">
        <v>8197.1200000000008</v>
      </c>
      <c r="E123" s="61">
        <v>8729.9328000000005</v>
      </c>
      <c r="J123" s="5"/>
    </row>
    <row r="124" spans="2:10">
      <c r="B124" s="36" t="s">
        <v>168</v>
      </c>
      <c r="C124" s="47">
        <v>0</v>
      </c>
      <c r="D124" s="61">
        <v>10914.8</v>
      </c>
      <c r="E124" s="61">
        <v>11624.261999999999</v>
      </c>
      <c r="J124" s="5"/>
    </row>
    <row r="125" spans="2:10">
      <c r="B125" s="36" t="s">
        <v>169</v>
      </c>
      <c r="C125" s="47">
        <v>0</v>
      </c>
      <c r="D125" s="61">
        <v>12749.53</v>
      </c>
      <c r="E125" s="61">
        <v>13578.249449999999</v>
      </c>
      <c r="J125" s="5"/>
    </row>
    <row r="126" spans="2:10">
      <c r="B126" s="38" t="s">
        <v>72</v>
      </c>
      <c r="C126" s="47">
        <v>1894.7940000000003</v>
      </c>
      <c r="D126" s="61">
        <v>599.96</v>
      </c>
      <c r="E126" s="61">
        <v>638.95740000000001</v>
      </c>
      <c r="J126" s="5"/>
    </row>
    <row r="127" spans="2:10">
      <c r="B127" s="38" t="s">
        <v>122</v>
      </c>
      <c r="C127" s="47">
        <v>140761.5</v>
      </c>
      <c r="D127" s="61">
        <v>129094.75</v>
      </c>
      <c r="E127" s="61">
        <v>137485.90875</v>
      </c>
      <c r="J127" s="5"/>
    </row>
    <row r="128" spans="2:10" ht="30">
      <c r="B128" s="38" t="s">
        <v>121</v>
      </c>
      <c r="C128" s="47">
        <v>43200</v>
      </c>
      <c r="D128" s="61">
        <v>30910</v>
      </c>
      <c r="E128" s="61">
        <v>32919.15</v>
      </c>
      <c r="J128" s="5"/>
    </row>
    <row r="129" spans="2:10">
      <c r="B129" s="38" t="s">
        <v>131</v>
      </c>
      <c r="C129" s="47">
        <v>0</v>
      </c>
      <c r="D129" s="61">
        <v>1289.31</v>
      </c>
      <c r="E129" s="61">
        <v>1373.1151499999999</v>
      </c>
      <c r="J129" s="5"/>
    </row>
    <row r="130" spans="2:10">
      <c r="B130" s="38" t="s">
        <v>47</v>
      </c>
      <c r="C130" s="47">
        <v>1469.9666666666667</v>
      </c>
      <c r="D130" s="61">
        <v>8910</v>
      </c>
      <c r="E130" s="61">
        <v>9489.15</v>
      </c>
      <c r="J130" s="5"/>
    </row>
    <row r="131" spans="2:10">
      <c r="B131" s="35" t="s">
        <v>120</v>
      </c>
      <c r="C131" s="28">
        <v>82178.988099999988</v>
      </c>
      <c r="D131" s="28">
        <v>137455.70000000001</v>
      </c>
      <c r="E131" s="28">
        <v>137455.70000000001</v>
      </c>
      <c r="J131" s="5"/>
    </row>
    <row r="132" spans="2:10">
      <c r="B132" s="38" t="s">
        <v>55</v>
      </c>
      <c r="C132" s="47">
        <v>82178.988099999988</v>
      </c>
      <c r="D132" s="61">
        <v>137455.70000000001</v>
      </c>
      <c r="E132" s="61">
        <v>146390.3205</v>
      </c>
      <c r="J132" s="5"/>
    </row>
    <row r="133" spans="2:10">
      <c r="B133" s="34" t="s">
        <v>58</v>
      </c>
      <c r="C133" s="27">
        <v>1398629.2218500001</v>
      </c>
      <c r="D133" s="27">
        <v>1011119.9909833334</v>
      </c>
      <c r="E133" s="27">
        <v>1228447.708637302</v>
      </c>
      <c r="J133" s="5"/>
    </row>
    <row r="134" spans="2:10">
      <c r="B134" s="35" t="s">
        <v>59</v>
      </c>
      <c r="C134" s="28">
        <v>1398629.2218500001</v>
      </c>
      <c r="D134" s="28">
        <v>1011119.9909833334</v>
      </c>
      <c r="E134" s="28">
        <v>1228447.708637302</v>
      </c>
      <c r="J134" s="5"/>
    </row>
    <row r="135" spans="2:10">
      <c r="B135" s="45" t="s">
        <v>56</v>
      </c>
      <c r="C135" s="47">
        <v>60016.44</v>
      </c>
      <c r="D135" s="47">
        <v>60016.44</v>
      </c>
      <c r="E135" s="62">
        <v>81423.494213529601</v>
      </c>
      <c r="J135" s="5"/>
    </row>
    <row r="136" spans="2:10" ht="15.75" thickBot="1">
      <c r="B136" s="45" t="s">
        <v>142</v>
      </c>
      <c r="C136" s="53">
        <v>50000</v>
      </c>
      <c r="D136" s="69">
        <v>5200</v>
      </c>
      <c r="E136" s="112">
        <v>5538</v>
      </c>
      <c r="J136" s="5"/>
    </row>
    <row r="137" spans="2:10">
      <c r="B137" s="45" t="s">
        <v>140</v>
      </c>
      <c r="C137" s="53">
        <v>338868</v>
      </c>
      <c r="D137" s="100">
        <v>340285.29</v>
      </c>
      <c r="E137" s="113">
        <v>362403.83384999994</v>
      </c>
      <c r="F137" s="102">
        <v>555405.2699999999</v>
      </c>
      <c r="G137" t="s">
        <v>220</v>
      </c>
      <c r="J137" s="5"/>
    </row>
    <row r="138" spans="2:10">
      <c r="B138" s="45" t="s">
        <v>143</v>
      </c>
      <c r="C138" s="53">
        <v>90000</v>
      </c>
      <c r="D138" s="100">
        <v>73462.039999999994</v>
      </c>
      <c r="E138" s="114">
        <v>78237.072599999985</v>
      </c>
      <c r="J138" s="5"/>
    </row>
    <row r="139" spans="2:10">
      <c r="B139" s="45" t="s">
        <v>144</v>
      </c>
      <c r="C139" s="53">
        <v>143457.59999999995</v>
      </c>
      <c r="D139" s="100">
        <v>95000</v>
      </c>
      <c r="E139" s="114">
        <v>101175</v>
      </c>
      <c r="J139" s="5"/>
    </row>
    <row r="140" spans="2:10">
      <c r="B140" s="45" t="s">
        <v>145</v>
      </c>
      <c r="C140" s="53">
        <v>35864.399999999987</v>
      </c>
      <c r="D140" s="100">
        <v>12173.25</v>
      </c>
      <c r="E140" s="114">
        <v>12964.51125</v>
      </c>
      <c r="J140" s="5"/>
    </row>
    <row r="141" spans="2:10" ht="16.149999999999999" customHeight="1">
      <c r="B141" s="45" t="s">
        <v>141</v>
      </c>
      <c r="C141" s="53">
        <v>48153.600000000006</v>
      </c>
      <c r="D141" s="100">
        <v>29897.33</v>
      </c>
      <c r="E141" s="114">
        <v>31840.656449999999</v>
      </c>
      <c r="J141" s="5"/>
    </row>
    <row r="142" spans="2:10" ht="15.75" thickBot="1">
      <c r="B142" s="45" t="s">
        <v>146</v>
      </c>
      <c r="C142" s="53">
        <v>12038.400000000001</v>
      </c>
      <c r="D142" s="100">
        <v>4587.3599999999997</v>
      </c>
      <c r="E142" s="115">
        <v>4885.5383999999995</v>
      </c>
      <c r="J142" s="5"/>
    </row>
    <row r="143" spans="2:10" ht="16.899999999999999" customHeight="1">
      <c r="B143" s="45" t="s">
        <v>218</v>
      </c>
      <c r="C143" s="53">
        <v>0</v>
      </c>
      <c r="D143" s="53">
        <v>0</v>
      </c>
      <c r="E143" s="53">
        <v>100000</v>
      </c>
      <c r="J143" s="5"/>
    </row>
    <row r="144" spans="2:10">
      <c r="B144" s="45" t="s">
        <v>21</v>
      </c>
      <c r="C144" s="47">
        <v>20705.6718</v>
      </c>
      <c r="D144" s="47">
        <v>20705.6718</v>
      </c>
      <c r="E144" s="101">
        <v>40141.191748645011</v>
      </c>
      <c r="J144" s="5"/>
    </row>
    <row r="145" spans="1:111">
      <c r="B145" s="45" t="s">
        <v>187</v>
      </c>
      <c r="C145" s="47">
        <v>2145.7233333333334</v>
      </c>
      <c r="D145" s="47">
        <v>2145.7233333333334</v>
      </c>
      <c r="E145" s="62">
        <v>15116.025337040584</v>
      </c>
      <c r="J145" s="5"/>
    </row>
    <row r="146" spans="1:111">
      <c r="B146" s="45" t="s">
        <v>186</v>
      </c>
      <c r="C146" s="47">
        <v>6726.8426499999996</v>
      </c>
      <c r="D146" s="47">
        <v>6726.8426499999996</v>
      </c>
      <c r="E146" s="62">
        <v>11365.432584241042</v>
      </c>
      <c r="J146" s="5"/>
    </row>
    <row r="147" spans="1:111">
      <c r="B147" s="36" t="s">
        <v>60</v>
      </c>
      <c r="C147" s="47">
        <v>24201.1132</v>
      </c>
      <c r="D147" s="47">
        <v>24201.1132</v>
      </c>
      <c r="E147" s="62">
        <v>21616.291753846152</v>
      </c>
      <c r="J147" s="5"/>
    </row>
    <row r="148" spans="1:111">
      <c r="B148" s="38" t="s">
        <v>102</v>
      </c>
      <c r="C148" s="47">
        <v>179184.67306666667</v>
      </c>
      <c r="D148" s="61">
        <v>62896.05</v>
      </c>
      <c r="E148" s="110">
        <v>66984.293250000002</v>
      </c>
      <c r="F148" s="111">
        <v>74644.944749999995</v>
      </c>
      <c r="J148" s="5"/>
    </row>
    <row r="149" spans="1:111">
      <c r="B149" s="38" t="s">
        <v>123</v>
      </c>
      <c r="C149" s="47">
        <v>39520.923999999999</v>
      </c>
      <c r="D149" s="47">
        <v>833.48</v>
      </c>
      <c r="E149" s="61">
        <v>887.65620000000001</v>
      </c>
      <c r="J149" s="5"/>
    </row>
    <row r="150" spans="1:111">
      <c r="B150" s="38" t="s">
        <v>109</v>
      </c>
      <c r="C150" s="47">
        <v>48117.805266666663</v>
      </c>
      <c r="D150" s="61">
        <v>34325.550000000003</v>
      </c>
      <c r="E150" s="61">
        <v>36556.710749999998</v>
      </c>
      <c r="J150" s="5"/>
    </row>
    <row r="151" spans="1:111">
      <c r="B151" s="38" t="s">
        <v>93</v>
      </c>
      <c r="C151" s="47">
        <v>5178.3233333333337</v>
      </c>
      <c r="D151" s="61">
        <v>7193.1</v>
      </c>
      <c r="E151" s="110">
        <v>7660.6514999999999</v>
      </c>
      <c r="J151" s="5"/>
    </row>
    <row r="152" spans="1:111">
      <c r="B152" s="38" t="s">
        <v>50</v>
      </c>
      <c r="C152" s="47">
        <v>12540</v>
      </c>
      <c r="D152" s="61">
        <v>13000</v>
      </c>
      <c r="E152" s="61">
        <v>13845</v>
      </c>
      <c r="J152" s="5"/>
    </row>
    <row r="153" spans="1:111" s="46" customFormat="1">
      <c r="A153"/>
      <c r="B153" s="38" t="s">
        <v>51</v>
      </c>
      <c r="C153" s="47">
        <v>57107.159999999989</v>
      </c>
      <c r="D153" s="61">
        <v>16200</v>
      </c>
      <c r="E153" s="61">
        <v>17253</v>
      </c>
      <c r="F153"/>
      <c r="H153"/>
      <c r="I153"/>
      <c r="J153" s="5"/>
      <c r="K153" s="5"/>
      <c r="L153"/>
      <c r="M153"/>
      <c r="N153"/>
      <c r="O153"/>
    </row>
    <row r="154" spans="1:111" s="52" customFormat="1">
      <c r="A154"/>
      <c r="B154" s="38" t="s">
        <v>52</v>
      </c>
      <c r="C154" s="47">
        <v>20716.079999999998</v>
      </c>
      <c r="D154" s="61">
        <v>62532</v>
      </c>
      <c r="E154" s="61">
        <v>66596.58</v>
      </c>
      <c r="F154"/>
      <c r="G154" s="46"/>
      <c r="H154"/>
      <c r="I154"/>
      <c r="J154" s="5"/>
      <c r="K154" s="5"/>
      <c r="L154"/>
      <c r="M154"/>
      <c r="N154"/>
      <c r="O154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  <c r="BP154" s="46"/>
      <c r="BQ154" s="46"/>
      <c r="BR154" s="46"/>
      <c r="BS154" s="46"/>
      <c r="BT154" s="46"/>
      <c r="BU154" s="46"/>
      <c r="BV154" s="46"/>
      <c r="BW154" s="46"/>
      <c r="BX154" s="46"/>
      <c r="BY154" s="46"/>
      <c r="BZ154" s="46"/>
      <c r="CA154" s="46"/>
      <c r="CB154" s="46"/>
      <c r="CC154" s="46"/>
      <c r="CD154" s="46"/>
      <c r="CE154" s="46"/>
      <c r="CF154" s="46"/>
      <c r="CG154" s="46"/>
      <c r="CH154" s="46"/>
      <c r="CI154" s="46"/>
      <c r="CJ154" s="46"/>
      <c r="CK154" s="46"/>
      <c r="CL154" s="46"/>
      <c r="CM154" s="46"/>
      <c r="CN154" s="46"/>
      <c r="CO154" s="46"/>
      <c r="CP154" s="46"/>
      <c r="CQ154" s="46"/>
      <c r="CR154" s="46"/>
      <c r="CS154" s="46"/>
      <c r="CT154" s="46"/>
      <c r="CU154" s="46"/>
      <c r="CV154" s="46"/>
      <c r="CW154" s="46"/>
      <c r="CX154" s="46"/>
      <c r="CY154" s="46"/>
      <c r="CZ154" s="46"/>
      <c r="DA154" s="46"/>
      <c r="DB154" s="46"/>
      <c r="DC154" s="46"/>
      <c r="DD154" s="46"/>
      <c r="DE154" s="46"/>
      <c r="DF154" s="46"/>
      <c r="DG154" s="46"/>
    </row>
    <row r="155" spans="1:111" s="52" customFormat="1">
      <c r="A155"/>
      <c r="B155" s="38" t="s">
        <v>117</v>
      </c>
      <c r="C155" s="47">
        <v>3135</v>
      </c>
      <c r="D155" s="61">
        <v>0</v>
      </c>
      <c r="E155" s="47">
        <v>3135</v>
      </c>
      <c r="F155"/>
      <c r="G155" s="46"/>
      <c r="H155"/>
      <c r="I155"/>
      <c r="J155" s="5"/>
      <c r="K155" s="5"/>
      <c r="L155"/>
      <c r="M155"/>
      <c r="N155"/>
      <c r="O155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  <c r="BP155" s="46"/>
      <c r="BQ155" s="46"/>
      <c r="BR155" s="46"/>
      <c r="BS155" s="46"/>
      <c r="BT155" s="46"/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46"/>
      <c r="CG155" s="46"/>
      <c r="CH155" s="46"/>
      <c r="CI155" s="46"/>
      <c r="CJ155" s="46"/>
      <c r="CK155" s="46"/>
      <c r="CL155" s="46"/>
      <c r="CM155" s="46"/>
      <c r="CN155" s="46"/>
      <c r="CO155" s="46"/>
      <c r="CP155" s="46"/>
      <c r="CQ155" s="46"/>
      <c r="CR155" s="46"/>
      <c r="CS155" s="46"/>
      <c r="CT155" s="46"/>
      <c r="CU155" s="46"/>
      <c r="CV155" s="46"/>
      <c r="CW155" s="46"/>
      <c r="CX155" s="46"/>
      <c r="CY155" s="46"/>
      <c r="CZ155" s="46"/>
      <c r="DA155" s="46"/>
      <c r="DB155" s="46"/>
      <c r="DC155" s="46"/>
      <c r="DD155" s="46"/>
      <c r="DE155" s="46"/>
      <c r="DF155" s="46"/>
      <c r="DG155" s="46"/>
    </row>
    <row r="156" spans="1:111" s="52" customFormat="1">
      <c r="A156"/>
      <c r="B156" s="38" t="s">
        <v>125</v>
      </c>
      <c r="C156" s="47">
        <v>85000</v>
      </c>
      <c r="D156" s="61">
        <v>105090.92</v>
      </c>
      <c r="E156" s="61">
        <v>111921.82979999999</v>
      </c>
      <c r="F156"/>
      <c r="G156" s="46"/>
      <c r="H156"/>
      <c r="I156"/>
      <c r="J156" s="5"/>
      <c r="K156" s="5"/>
      <c r="L156"/>
      <c r="M156"/>
      <c r="N156"/>
      <c r="O15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  <c r="BP156" s="46"/>
      <c r="BQ156" s="46"/>
      <c r="BR156" s="46"/>
      <c r="BS156" s="46"/>
      <c r="BT156" s="46"/>
      <c r="BU156" s="46"/>
      <c r="BV156" s="46"/>
      <c r="BW156" s="46"/>
      <c r="BX156" s="46"/>
      <c r="BY156" s="46"/>
      <c r="BZ156" s="46"/>
      <c r="CA156" s="46"/>
      <c r="CB156" s="46"/>
      <c r="CC156" s="46"/>
      <c r="CD156" s="46"/>
      <c r="CE156" s="46"/>
      <c r="CF156" s="46"/>
      <c r="CG156" s="46"/>
      <c r="CH156" s="46"/>
      <c r="CI156" s="46"/>
      <c r="CJ156" s="46"/>
      <c r="CK156" s="46"/>
      <c r="CL156" s="46"/>
      <c r="CM156" s="46"/>
      <c r="CN156" s="46"/>
      <c r="CO156" s="46"/>
      <c r="CP156" s="46"/>
      <c r="CQ156" s="46"/>
      <c r="CR156" s="46"/>
      <c r="CS156" s="46"/>
      <c r="CT156" s="46"/>
      <c r="CU156" s="46"/>
      <c r="CV156" s="46"/>
      <c r="CW156" s="46"/>
      <c r="CX156" s="46"/>
      <c r="CY156" s="46"/>
      <c r="CZ156" s="46"/>
      <c r="DA156" s="46"/>
      <c r="DB156" s="46"/>
      <c r="DC156" s="46"/>
      <c r="DD156" s="46"/>
      <c r="DE156" s="46"/>
      <c r="DF156" s="46"/>
      <c r="DG156" s="46"/>
    </row>
    <row r="157" spans="1:111">
      <c r="B157" s="38" t="s">
        <v>138</v>
      </c>
      <c r="C157" s="47">
        <v>15000</v>
      </c>
      <c r="D157" s="61">
        <v>11882.84</v>
      </c>
      <c r="E157" s="61">
        <v>12655.2246</v>
      </c>
      <c r="F157" s="46"/>
      <c r="G157" s="46"/>
      <c r="J157" s="5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6"/>
      <c r="BR157" s="46"/>
      <c r="BS157" s="46"/>
      <c r="BT157" s="46"/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6"/>
      <c r="CG157" s="46"/>
      <c r="CH157" s="46"/>
      <c r="CI157" s="46"/>
      <c r="CJ157" s="46"/>
      <c r="CK157" s="46"/>
      <c r="CL157" s="46"/>
      <c r="CM157" s="46"/>
      <c r="CN157" s="46"/>
      <c r="CO157" s="46"/>
      <c r="CP157" s="46"/>
      <c r="CQ157" s="46"/>
      <c r="CR157" s="46"/>
      <c r="CS157" s="46"/>
      <c r="CT157" s="46"/>
      <c r="CU157" s="46"/>
      <c r="CV157" s="46"/>
      <c r="CW157" s="46"/>
      <c r="CX157" s="46"/>
      <c r="CY157" s="46"/>
      <c r="CZ157" s="46"/>
      <c r="DA157" s="46"/>
      <c r="DB157" s="46"/>
      <c r="DC157" s="46"/>
      <c r="DD157" s="46"/>
      <c r="DE157" s="46"/>
      <c r="DF157" s="46"/>
      <c r="DG157" s="46"/>
    </row>
    <row r="158" spans="1:111">
      <c r="B158" s="38" t="s">
        <v>124</v>
      </c>
      <c r="C158" s="47">
        <v>25000</v>
      </c>
      <c r="D158" s="61">
        <v>0</v>
      </c>
      <c r="E158" s="61">
        <v>0</v>
      </c>
      <c r="F158" s="46"/>
      <c r="G158" s="46"/>
      <c r="J158" s="5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46"/>
      <c r="BY158" s="46"/>
      <c r="BZ158" s="46"/>
      <c r="CA158" s="46"/>
      <c r="CB158" s="46"/>
      <c r="CC158" s="46"/>
      <c r="CD158" s="46"/>
      <c r="CE158" s="46"/>
      <c r="CF158" s="46"/>
      <c r="CG158" s="46"/>
      <c r="CH158" s="46"/>
      <c r="CI158" s="46"/>
      <c r="CJ158" s="46"/>
      <c r="CK158" s="46"/>
      <c r="CL158" s="46"/>
      <c r="CM158" s="46"/>
      <c r="CN158" s="46"/>
      <c r="CO158" s="46"/>
      <c r="CP158" s="46"/>
      <c r="CQ158" s="46"/>
      <c r="CR158" s="46"/>
      <c r="CS158" s="46"/>
      <c r="CT158" s="46"/>
      <c r="CU158" s="46"/>
      <c r="CV158" s="46"/>
      <c r="CW158" s="46"/>
      <c r="CX158" s="46"/>
      <c r="CY158" s="46"/>
      <c r="CZ158" s="46"/>
      <c r="DA158" s="46"/>
      <c r="DB158" s="46"/>
      <c r="DC158" s="46"/>
      <c r="DD158" s="46"/>
      <c r="DE158" s="46"/>
      <c r="DF158" s="46"/>
      <c r="DG158" s="46"/>
    </row>
    <row r="159" spans="1:111">
      <c r="B159" s="38" t="s">
        <v>139</v>
      </c>
      <c r="C159" s="47">
        <v>35000</v>
      </c>
      <c r="D159" s="61">
        <v>2160.3000000000002</v>
      </c>
      <c r="E159" s="61">
        <v>2300.7195000000002</v>
      </c>
      <c r="F159" s="46"/>
      <c r="G159" s="46"/>
      <c r="J159" s="5"/>
    </row>
    <row r="160" spans="1:111" ht="16.899999999999999" customHeight="1">
      <c r="B160" s="38" t="s">
        <v>148</v>
      </c>
      <c r="C160" s="47">
        <v>25000</v>
      </c>
      <c r="D160" s="61">
        <v>15825.19</v>
      </c>
      <c r="E160" s="61">
        <v>16853.82735</v>
      </c>
      <c r="F160" s="46"/>
      <c r="G160" s="46"/>
      <c r="J160" s="5"/>
    </row>
    <row r="161" spans="1:10">
      <c r="B161" s="38" t="s">
        <v>147</v>
      </c>
      <c r="C161" s="47">
        <v>10688.678</v>
      </c>
      <c r="D161" s="61">
        <v>0</v>
      </c>
      <c r="E161" s="61">
        <v>0</v>
      </c>
      <c r="F161" s="46"/>
      <c r="G161" s="46"/>
      <c r="J161" s="5"/>
    </row>
    <row r="162" spans="1:10">
      <c r="B162" s="45" t="s">
        <v>103</v>
      </c>
      <c r="C162" s="47">
        <v>5262.7871999999998</v>
      </c>
      <c r="D162" s="61">
        <v>4779.5</v>
      </c>
      <c r="E162" s="61">
        <v>5090.1674999999996</v>
      </c>
      <c r="F162" s="46"/>
      <c r="G162" s="46"/>
      <c r="J162" s="5"/>
    </row>
    <row r="163" spans="1:10">
      <c r="A163" s="46"/>
      <c r="B163" s="39" t="s">
        <v>61</v>
      </c>
      <c r="C163" s="29">
        <v>269665.97019999998</v>
      </c>
      <c r="D163" s="29">
        <v>491273.64</v>
      </c>
      <c r="E163" s="29">
        <v>393525.83125000005</v>
      </c>
      <c r="F163" s="46"/>
      <c r="G163" s="46"/>
      <c r="J163" s="5"/>
    </row>
    <row r="164" spans="1:10">
      <c r="A164" s="46"/>
      <c r="B164" s="35" t="s">
        <v>62</v>
      </c>
      <c r="C164" s="28">
        <v>269665.97019999998</v>
      </c>
      <c r="D164" s="28">
        <v>491273.64</v>
      </c>
      <c r="E164" s="28">
        <v>393525.83125000005</v>
      </c>
      <c r="F164" s="46"/>
      <c r="G164" s="46"/>
      <c r="J164" s="5"/>
    </row>
    <row r="165" spans="1:10">
      <c r="A165" s="46"/>
      <c r="B165" s="38" t="s">
        <v>63</v>
      </c>
      <c r="C165" s="47">
        <v>36782.606666666667</v>
      </c>
      <c r="D165" s="61">
        <v>38374.800000000003</v>
      </c>
      <c r="E165" s="61">
        <v>40869.162000000004</v>
      </c>
      <c r="F165" s="46"/>
      <c r="G165" s="46"/>
      <c r="J165" s="5"/>
    </row>
    <row r="166" spans="1:10">
      <c r="B166" s="38" t="s">
        <v>64</v>
      </c>
      <c r="C166" s="47">
        <v>141667.72399999996</v>
      </c>
      <c r="D166" s="61">
        <v>302778.39</v>
      </c>
      <c r="E166" s="83">
        <v>192778.39</v>
      </c>
      <c r="F166" s="46"/>
      <c r="G166" s="46"/>
      <c r="J166" s="5"/>
    </row>
    <row r="167" spans="1:10">
      <c r="B167" s="38" t="s">
        <v>65</v>
      </c>
      <c r="C167" s="47">
        <v>27962.040333333331</v>
      </c>
      <c r="D167" s="61">
        <v>23602.400000000001</v>
      </c>
      <c r="E167" s="61">
        <v>25136.556</v>
      </c>
      <c r="F167" s="46"/>
      <c r="J167" s="5"/>
    </row>
    <row r="168" spans="1:10">
      <c r="B168" s="38" t="s">
        <v>66</v>
      </c>
      <c r="C168" s="47">
        <v>1532.3879999999999</v>
      </c>
      <c r="D168" s="61">
        <v>62491.39</v>
      </c>
      <c r="E168" s="61">
        <v>66553.330349999989</v>
      </c>
      <c r="F168" s="46"/>
      <c r="J168" s="5"/>
    </row>
    <row r="169" spans="1:10">
      <c r="B169" s="38" t="s">
        <v>67</v>
      </c>
      <c r="C169" s="47">
        <v>61721.211199999991</v>
      </c>
      <c r="D169" s="61">
        <v>64026.66</v>
      </c>
      <c r="E169" s="61">
        <v>68188.392900000006</v>
      </c>
      <c r="F169" s="46"/>
      <c r="J169" s="5"/>
    </row>
    <row r="170" spans="1:10">
      <c r="B170" s="35" t="s">
        <v>68</v>
      </c>
      <c r="C170" s="28">
        <v>34855.027533333334</v>
      </c>
      <c r="D170" s="28">
        <v>151216.66999999998</v>
      </c>
      <c r="E170" s="28">
        <v>161045.75354999999</v>
      </c>
      <c r="F170" s="46"/>
      <c r="J170" s="5"/>
    </row>
    <row r="171" spans="1:10">
      <c r="B171" s="36" t="s">
        <v>179</v>
      </c>
      <c r="C171" s="47">
        <v>7790.8790666666673</v>
      </c>
      <c r="D171" s="61">
        <v>14400</v>
      </c>
      <c r="E171" s="61">
        <v>15336</v>
      </c>
      <c r="J171" s="5"/>
    </row>
    <row r="172" spans="1:10">
      <c r="B172" s="38" t="s">
        <v>180</v>
      </c>
      <c r="C172" s="47">
        <v>25897.830933333335</v>
      </c>
      <c r="D172" s="61">
        <v>55216.67</v>
      </c>
      <c r="E172" s="61">
        <v>58805.753549999994</v>
      </c>
      <c r="J172" s="5"/>
    </row>
    <row r="173" spans="1:10">
      <c r="B173" s="36" t="s">
        <v>69</v>
      </c>
      <c r="C173" s="47">
        <v>1166.3175333333334</v>
      </c>
      <c r="D173" s="61">
        <v>81600</v>
      </c>
      <c r="E173" s="61">
        <v>86904</v>
      </c>
      <c r="J173" s="5"/>
    </row>
    <row r="174" spans="1:10">
      <c r="B174" s="35" t="s">
        <v>11</v>
      </c>
      <c r="C174" s="28">
        <v>166030.33985999998</v>
      </c>
      <c r="D174" s="28">
        <v>169318.57680000001</v>
      </c>
      <c r="E174" s="28">
        <v>184135.08859199999</v>
      </c>
      <c r="J174" s="5"/>
    </row>
    <row r="175" spans="1:10">
      <c r="B175" s="8" t="s">
        <v>135</v>
      </c>
      <c r="C175" s="51">
        <v>95000</v>
      </c>
      <c r="D175" s="61">
        <v>95000</v>
      </c>
      <c r="E175" s="47">
        <v>96000</v>
      </c>
      <c r="J175" s="5"/>
    </row>
    <row r="176" spans="1:10" ht="15.75" thickBot="1">
      <c r="B176" s="75" t="s">
        <v>136</v>
      </c>
      <c r="C176" s="76">
        <v>71030.339859999978</v>
      </c>
      <c r="D176" s="77">
        <v>74318.57680000001</v>
      </c>
      <c r="E176" s="98">
        <v>88135.088591999986</v>
      </c>
      <c r="J176" s="5"/>
    </row>
    <row r="177" spans="2:10">
      <c r="B177" s="73" t="s">
        <v>52</v>
      </c>
      <c r="C177" s="74">
        <v>0</v>
      </c>
      <c r="D177" s="74">
        <v>82915.37</v>
      </c>
      <c r="E177" s="74">
        <v>82915.37</v>
      </c>
      <c r="J177" s="5"/>
    </row>
    <row r="178" spans="2:10">
      <c r="B178" s="8" t="s">
        <v>182</v>
      </c>
      <c r="C178" s="51">
        <v>0</v>
      </c>
      <c r="D178" s="61">
        <v>11493.37</v>
      </c>
      <c r="E178" s="47"/>
      <c r="J178" s="5"/>
    </row>
    <row r="179" spans="2:10">
      <c r="B179" s="8" t="s">
        <v>198</v>
      </c>
      <c r="C179" s="51">
        <v>0</v>
      </c>
      <c r="D179" s="61">
        <v>71422</v>
      </c>
      <c r="E179" s="47"/>
      <c r="J179" s="5"/>
    </row>
    <row r="180" spans="2:10">
      <c r="B180" s="8" t="s">
        <v>199</v>
      </c>
      <c r="C180" s="51">
        <v>0</v>
      </c>
      <c r="D180" s="47">
        <v>0</v>
      </c>
      <c r="E180" s="47"/>
      <c r="J180" s="5"/>
    </row>
    <row r="181" spans="2:10">
      <c r="B181" s="73" t="s">
        <v>181</v>
      </c>
      <c r="C181" s="74">
        <v>0</v>
      </c>
      <c r="D181" s="74">
        <v>256725</v>
      </c>
      <c r="E181" s="74">
        <v>256725</v>
      </c>
      <c r="J181" s="5"/>
    </row>
    <row r="182" spans="2:10">
      <c r="B182" s="8" t="s">
        <v>173</v>
      </c>
      <c r="C182" s="51">
        <v>0</v>
      </c>
      <c r="D182" s="61">
        <v>34775.699999999997</v>
      </c>
      <c r="E182" s="47"/>
      <c r="J182" s="5"/>
    </row>
    <row r="183" spans="2:10">
      <c r="B183" s="8" t="s">
        <v>172</v>
      </c>
      <c r="C183" s="51">
        <v>0</v>
      </c>
      <c r="D183" s="61">
        <v>221949.3</v>
      </c>
      <c r="E183" s="47"/>
      <c r="J183" s="5"/>
    </row>
    <row r="184" spans="2:10">
      <c r="B184" s="8" t="s">
        <v>174</v>
      </c>
      <c r="C184" s="51">
        <v>0</v>
      </c>
      <c r="D184" s="47">
        <v>0</v>
      </c>
      <c r="E184" s="47"/>
      <c r="J184" s="5"/>
    </row>
    <row r="185" spans="2:10">
      <c r="J185" s="5"/>
    </row>
    <row r="186" spans="2:10">
      <c r="J186" s="5"/>
    </row>
    <row r="187" spans="2:10">
      <c r="J187" s="5"/>
    </row>
    <row r="188" spans="2:10">
      <c r="J188" s="5"/>
    </row>
    <row r="189" spans="2:10">
      <c r="J189" s="5"/>
    </row>
    <row r="190" spans="2:10">
      <c r="J190" s="5"/>
    </row>
    <row r="191" spans="2:10">
      <c r="J191" s="5"/>
    </row>
    <row r="192" spans="2:10">
      <c r="J192" s="5"/>
    </row>
    <row r="193" spans="10:10">
      <c r="J193" s="5"/>
    </row>
    <row r="194" spans="10:10">
      <c r="J194" s="5"/>
    </row>
    <row r="195" spans="10:10">
      <c r="J195" s="5"/>
    </row>
    <row r="196" spans="10:10">
      <c r="J196" s="5"/>
    </row>
    <row r="197" spans="10:10">
      <c r="J197" s="5"/>
    </row>
    <row r="198" spans="10:10">
      <c r="J198" s="5"/>
    </row>
    <row r="199" spans="10:10">
      <c r="J199" s="5"/>
    </row>
    <row r="200" spans="10:10">
      <c r="J200" s="5"/>
    </row>
    <row r="201" spans="10:10">
      <c r="J201" s="5"/>
    </row>
    <row r="202" spans="10:10">
      <c r="J202" s="5"/>
    </row>
    <row r="203" spans="10:10">
      <c r="J203" s="5"/>
    </row>
    <row r="204" spans="10:10">
      <c r="J204" s="5"/>
    </row>
    <row r="205" spans="10:10">
      <c r="J205" s="5"/>
    </row>
    <row r="206" spans="10:10">
      <c r="J206" s="5"/>
    </row>
    <row r="207" spans="10:10">
      <c r="J207" s="5"/>
    </row>
    <row r="208" spans="10:10">
      <c r="J208" s="5"/>
    </row>
    <row r="209" spans="10:10">
      <c r="J209" s="5"/>
    </row>
    <row r="210" spans="10:10">
      <c r="J210" s="5"/>
    </row>
    <row r="211" spans="10:10">
      <c r="J211" s="5"/>
    </row>
    <row r="212" spans="10:10">
      <c r="J212" s="5"/>
    </row>
    <row r="213" spans="10:10">
      <c r="J213" s="5"/>
    </row>
    <row r="214" spans="10:10">
      <c r="J214" s="5"/>
    </row>
    <row r="215" spans="10:10">
      <c r="J215" s="5"/>
    </row>
    <row r="216" spans="10:10">
      <c r="J216" s="5"/>
    </row>
    <row r="217" spans="10:10">
      <c r="J217" s="5"/>
    </row>
    <row r="218" spans="10:10">
      <c r="J218" s="5"/>
    </row>
    <row r="219" spans="10:10">
      <c r="J219" s="5"/>
    </row>
    <row r="220" spans="10:10">
      <c r="J220" s="5"/>
    </row>
    <row r="221" spans="10:10">
      <c r="J221" s="5"/>
    </row>
    <row r="222" spans="10:10">
      <c r="J222" s="5"/>
    </row>
    <row r="223" spans="10:10">
      <c r="J223" s="5"/>
    </row>
    <row r="224" spans="10:10">
      <c r="J224" s="5"/>
    </row>
    <row r="225" spans="10:10">
      <c r="J225" s="5"/>
    </row>
    <row r="226" spans="10:10">
      <c r="J226" s="5"/>
    </row>
    <row r="227" spans="10:10">
      <c r="J227" s="5"/>
    </row>
    <row r="228" spans="10:10">
      <c r="J228" s="5"/>
    </row>
    <row r="229" spans="10:10">
      <c r="J229" s="5"/>
    </row>
    <row r="230" spans="10:10">
      <c r="J230" s="5"/>
    </row>
    <row r="231" spans="10:10">
      <c r="J231" s="5"/>
    </row>
    <row r="232" spans="10:10">
      <c r="J232" s="5"/>
    </row>
    <row r="233" spans="10:10">
      <c r="J233" s="5"/>
    </row>
    <row r="234" spans="10:10">
      <c r="J234" s="5"/>
    </row>
    <row r="235" spans="10:10">
      <c r="J235" s="5"/>
    </row>
    <row r="236" spans="10:10">
      <c r="J236" s="5"/>
    </row>
    <row r="237" spans="10:10">
      <c r="J237" s="5"/>
    </row>
    <row r="238" spans="10:10">
      <c r="J238" s="5"/>
    </row>
    <row r="239" spans="10:10">
      <c r="J239" s="5"/>
    </row>
    <row r="240" spans="10:10">
      <c r="J240" s="5"/>
    </row>
    <row r="241" spans="10:10">
      <c r="J241" s="5"/>
    </row>
    <row r="242" spans="10:10">
      <c r="J242" s="5"/>
    </row>
    <row r="243" spans="10:10">
      <c r="J243" s="5"/>
    </row>
    <row r="244" spans="10:10">
      <c r="J244" s="5"/>
    </row>
    <row r="245" spans="10:10">
      <c r="J245" s="5"/>
    </row>
    <row r="246" spans="10:10">
      <c r="J246" s="5"/>
    </row>
    <row r="247" spans="10:10">
      <c r="J247" s="5"/>
    </row>
    <row r="248" spans="10:10">
      <c r="J248" s="5"/>
    </row>
    <row r="249" spans="10:10">
      <c r="J249" s="5"/>
    </row>
    <row r="250" spans="10:10">
      <c r="J250" s="5"/>
    </row>
    <row r="251" spans="10:10">
      <c r="J251" s="5"/>
    </row>
    <row r="252" spans="10:10">
      <c r="J252" s="5"/>
    </row>
    <row r="253" spans="10:10">
      <c r="J253" s="5"/>
    </row>
    <row r="254" spans="10:10">
      <c r="J254" s="5"/>
    </row>
    <row r="255" spans="10:10">
      <c r="J255" s="5"/>
    </row>
    <row r="256" spans="10:10">
      <c r="J256" s="5"/>
    </row>
    <row r="257" spans="10:10">
      <c r="J257" s="5"/>
    </row>
    <row r="258" spans="10:10">
      <c r="J258" s="5"/>
    </row>
    <row r="259" spans="10:10">
      <c r="J259" s="5"/>
    </row>
    <row r="260" spans="10:10">
      <c r="J260" s="5"/>
    </row>
    <row r="261" spans="10:10">
      <c r="J261" s="5"/>
    </row>
    <row r="262" spans="10:10">
      <c r="J262" s="5"/>
    </row>
  </sheetData>
  <sortState xmlns:xlrd2="http://schemas.microsoft.com/office/spreadsheetml/2017/richdata2" ref="A92:E104">
    <sortCondition ref="A92:A104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C14E-8AEE-4821-8689-A83E77364BF4}">
  <dimension ref="B1:H16"/>
  <sheetViews>
    <sheetView topLeftCell="A6" zoomScale="75" zoomScaleNormal="75" workbookViewId="0">
      <selection activeCell="C29" sqref="C29"/>
    </sheetView>
  </sheetViews>
  <sheetFormatPr defaultRowHeight="15"/>
  <cols>
    <col min="2" max="2" width="81.140625" bestFit="1" customWidth="1"/>
    <col min="3" max="3" width="22.5703125" style="132" customWidth="1"/>
    <col min="4" max="4" width="24.85546875" style="5" bestFit="1" customWidth="1"/>
    <col min="5" max="7" width="21.7109375" bestFit="1" customWidth="1"/>
    <col min="8" max="8" width="5.5703125" bestFit="1" customWidth="1"/>
  </cols>
  <sheetData>
    <row r="1" spans="2:8" s="116" customFormat="1" ht="21" customHeight="1">
      <c r="C1" s="117"/>
      <c r="D1" s="118" t="s">
        <v>203</v>
      </c>
      <c r="E1" s="118" t="s">
        <v>204</v>
      </c>
      <c r="F1" s="118" t="s">
        <v>205</v>
      </c>
      <c r="G1" s="118" t="s">
        <v>206</v>
      </c>
    </row>
    <row r="2" spans="2:8" s="116" customFormat="1" ht="21" customHeight="1">
      <c r="C2" s="117"/>
      <c r="D2" s="118"/>
    </row>
    <row r="3" spans="2:8" s="116" customFormat="1" ht="21" customHeight="1">
      <c r="B3" s="119" t="s">
        <v>207</v>
      </c>
      <c r="C3" s="120">
        <v>20000</v>
      </c>
      <c r="D3" s="121">
        <v>20000</v>
      </c>
      <c r="E3" s="122"/>
      <c r="F3" s="122"/>
      <c r="G3" s="122"/>
      <c r="H3" s="123"/>
    </row>
    <row r="4" spans="2:8" s="116" customFormat="1" ht="21" customHeight="1">
      <c r="B4" s="124" t="s">
        <v>208</v>
      </c>
      <c r="C4" s="120">
        <v>35000</v>
      </c>
      <c r="D4" s="121">
        <v>35000</v>
      </c>
      <c r="E4" s="122"/>
      <c r="F4" s="122"/>
      <c r="G4" s="122"/>
      <c r="H4" s="123"/>
    </row>
    <row r="5" spans="2:8" s="116" customFormat="1" ht="21" customHeight="1">
      <c r="B5" s="119" t="s">
        <v>209</v>
      </c>
      <c r="C5" s="120">
        <v>90000</v>
      </c>
      <c r="D5" s="121">
        <v>45000</v>
      </c>
      <c r="E5" s="122">
        <v>45000</v>
      </c>
      <c r="F5" s="122"/>
      <c r="G5" s="122"/>
      <c r="H5" s="123"/>
    </row>
    <row r="6" spans="2:8" s="116" customFormat="1" ht="21" customHeight="1">
      <c r="B6" s="124" t="s">
        <v>210</v>
      </c>
      <c r="C6" s="120">
        <v>150000</v>
      </c>
      <c r="D6" s="125"/>
      <c r="E6" s="122">
        <v>150000</v>
      </c>
      <c r="F6" s="122"/>
      <c r="G6" s="122"/>
      <c r="H6" s="123"/>
    </row>
    <row r="7" spans="2:8" s="116" customFormat="1" ht="21" customHeight="1">
      <c r="B7" s="124" t="s">
        <v>211</v>
      </c>
      <c r="C7" s="120">
        <v>15000</v>
      </c>
      <c r="D7" s="125">
        <v>15000</v>
      </c>
      <c r="E7" s="122"/>
      <c r="F7" s="122"/>
      <c r="G7" s="122"/>
      <c r="H7" s="123"/>
    </row>
    <row r="8" spans="2:8" s="116" customFormat="1" ht="21" customHeight="1">
      <c r="B8" s="124" t="s">
        <v>212</v>
      </c>
      <c r="C8" s="120">
        <v>35000</v>
      </c>
      <c r="D8" s="125">
        <v>35000</v>
      </c>
      <c r="E8" s="122"/>
      <c r="F8" s="122"/>
      <c r="G8" s="122"/>
      <c r="H8" s="123"/>
    </row>
    <row r="9" spans="2:8" s="116" customFormat="1" ht="21" customHeight="1">
      <c r="B9" s="124" t="s">
        <v>152</v>
      </c>
      <c r="C9" s="120">
        <v>10000</v>
      </c>
      <c r="D9" s="125">
        <v>10000</v>
      </c>
      <c r="E9" s="122"/>
      <c r="F9" s="122"/>
      <c r="G9" s="122"/>
      <c r="H9" s="123"/>
    </row>
    <row r="10" spans="2:8" s="116" customFormat="1" ht="21" customHeight="1">
      <c r="B10" s="124" t="s">
        <v>213</v>
      </c>
      <c r="C10" s="120">
        <v>100000</v>
      </c>
      <c r="D10" s="125">
        <v>100000</v>
      </c>
      <c r="E10" s="122"/>
      <c r="F10" s="126"/>
      <c r="G10" s="122"/>
      <c r="H10" s="123"/>
    </row>
    <row r="11" spans="2:8" s="116" customFormat="1" ht="21" customHeight="1">
      <c r="B11" s="124" t="s">
        <v>214</v>
      </c>
      <c r="C11" s="120">
        <v>150000</v>
      </c>
      <c r="D11" s="125"/>
      <c r="E11" s="122"/>
      <c r="F11" s="122">
        <v>150000</v>
      </c>
      <c r="G11" s="122"/>
      <c r="H11" s="123"/>
    </row>
    <row r="12" spans="2:8" s="116" customFormat="1" ht="21" customHeight="1">
      <c r="B12" s="124" t="s">
        <v>215</v>
      </c>
      <c r="C12" s="120">
        <v>49000</v>
      </c>
      <c r="D12" s="125"/>
      <c r="E12" s="122"/>
      <c r="F12" s="122"/>
      <c r="G12" s="122">
        <v>49000</v>
      </c>
      <c r="H12" s="123"/>
    </row>
    <row r="13" spans="2:8" s="116" customFormat="1" ht="21" customHeight="1" thickBot="1">
      <c r="B13" s="124" t="s">
        <v>216</v>
      </c>
      <c r="C13" s="127">
        <v>100000</v>
      </c>
      <c r="D13" s="128"/>
      <c r="E13" s="129"/>
      <c r="F13" s="129"/>
      <c r="G13" s="129">
        <v>100000</v>
      </c>
      <c r="H13" s="123"/>
    </row>
    <row r="14" spans="2:8" ht="21" thickBot="1">
      <c r="C14" s="130">
        <v>754000</v>
      </c>
      <c r="D14" s="131">
        <v>260000</v>
      </c>
      <c r="E14" s="131">
        <v>195000</v>
      </c>
      <c r="F14" s="131">
        <v>150000</v>
      </c>
      <c r="G14" s="131">
        <v>149000</v>
      </c>
      <c r="H14" s="6"/>
    </row>
    <row r="15" spans="2:8">
      <c r="D15" s="133"/>
      <c r="E15" s="6"/>
      <c r="F15" s="6"/>
      <c r="G15" s="6"/>
      <c r="H15" s="6"/>
    </row>
    <row r="16" spans="2:8">
      <c r="D16" s="133"/>
      <c r="E16" s="6"/>
      <c r="F16" s="6"/>
      <c r="G16" s="6"/>
      <c r="H16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Budget</vt:lpstr>
      <vt:lpstr>Investimentos 2026 -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Financeiro</dc:creator>
  <cp:lastModifiedBy>Ricardo Barbosa</cp:lastModifiedBy>
  <cp:lastPrinted>2021-11-25T21:34:45Z</cp:lastPrinted>
  <dcterms:created xsi:type="dcterms:W3CDTF">2019-03-12T14:05:57Z</dcterms:created>
  <dcterms:modified xsi:type="dcterms:W3CDTF">2026-08-12T20:04:59Z</dcterms:modified>
</cp:coreProperties>
</file>